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ISTENTE FINANZAS\Documents\2026\TRANSPARENCIA 2026\JULIO 2026\"/>
    </mc:Choice>
  </mc:AlternateContent>
  <xr:revisionPtr revIDLastSave="0" documentId="13_ncr:1_{A865B0EB-1626-4E80-8F35-88A7FB1EF3F8}" xr6:coauthVersionLast="47" xr6:coauthVersionMax="47" xr10:uidLastSave="{00000000-0000-0000-0000-000000000000}"/>
  <bookViews>
    <workbookView xWindow="-28920" yWindow="1740" windowWidth="29040" windowHeight="15720" activeTab="6" xr2:uid="{C5BD6266-E408-4F01-82AB-89F90A54BA58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7" r:id="rId7"/>
  </sheets>
  <definedNames>
    <definedName name="_xlnm.Print_Area" localSheetId="0">enero!$A$2:$H$178</definedName>
    <definedName name="_xlnm.Print_Area" localSheetId="1">febrero!$A$1:$G$179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72" i="7" l="1"/>
  <c r="F24" i="7"/>
  <c r="F77" i="7"/>
  <c r="F66" i="7"/>
  <c r="G23" i="7"/>
  <c r="G22" i="7"/>
  <c r="F21" i="7"/>
  <c r="G20" i="7"/>
  <c r="F16" i="7"/>
  <c r="F180" i="7"/>
  <c r="G117" i="7"/>
  <c r="F117" i="7"/>
  <c r="F92" i="7"/>
  <c r="G90" i="7"/>
  <c r="F89" i="7"/>
  <c r="G88" i="7"/>
  <c r="G87" i="7"/>
  <c r="G84" i="7"/>
  <c r="G83" i="7"/>
  <c r="G82" i="7"/>
  <c r="G81" i="7"/>
  <c r="G80" i="7"/>
  <c r="G79" i="7"/>
  <c r="G78" i="7"/>
  <c r="G76" i="7"/>
  <c r="G75" i="7"/>
  <c r="G74" i="7"/>
  <c r="G73" i="7"/>
  <c r="G71" i="7"/>
  <c r="G70" i="7"/>
  <c r="G69" i="7"/>
  <c r="G68" i="7"/>
  <c r="G67" i="7"/>
  <c r="G65" i="7"/>
  <c r="G64" i="7"/>
  <c r="G63" i="7"/>
  <c r="G62" i="7"/>
  <c r="G61" i="7"/>
  <c r="G60" i="7"/>
  <c r="F54" i="7"/>
  <c r="F53" i="7"/>
  <c r="G52" i="7"/>
  <c r="G51" i="7"/>
  <c r="G50" i="7"/>
  <c r="G49" i="7"/>
  <c r="G48" i="7"/>
  <c r="G47" i="7"/>
  <c r="G46" i="7"/>
  <c r="G45" i="7"/>
  <c r="G44" i="7"/>
  <c r="G43" i="7"/>
  <c r="F42" i="7"/>
  <c r="F41" i="7"/>
  <c r="F40" i="7"/>
  <c r="F39" i="7"/>
  <c r="F38" i="7"/>
  <c r="F37" i="7"/>
  <c r="F36" i="7"/>
  <c r="F35" i="7"/>
  <c r="F34" i="7"/>
  <c r="F33" i="7"/>
  <c r="F56" i="7" s="1"/>
  <c r="F29" i="7"/>
  <c r="F28" i="7"/>
  <c r="F27" i="7"/>
  <c r="F26" i="7"/>
  <c r="F25" i="7"/>
  <c r="F19" i="7"/>
  <c r="F18" i="7"/>
  <c r="F17" i="7"/>
  <c r="F15" i="7"/>
  <c r="F14" i="7"/>
  <c r="G180" i="6"/>
  <c r="F179" i="6"/>
  <c r="G116" i="6"/>
  <c r="F116" i="6"/>
  <c r="F93" i="6"/>
  <c r="F92" i="6"/>
  <c r="G90" i="6"/>
  <c r="F89" i="6"/>
  <c r="G88" i="6"/>
  <c r="G87" i="6"/>
  <c r="G92" i="6" s="1"/>
  <c r="F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85" i="6" s="1"/>
  <c r="F54" i="6"/>
  <c r="F53" i="6"/>
  <c r="G52" i="6"/>
  <c r="G51" i="6"/>
  <c r="G50" i="6"/>
  <c r="G49" i="6"/>
  <c r="G48" i="6"/>
  <c r="G47" i="6"/>
  <c r="G46" i="6"/>
  <c r="G45" i="6"/>
  <c r="G44" i="6"/>
  <c r="G43" i="6"/>
  <c r="G56" i="6" s="1"/>
  <c r="G57" i="6" s="1"/>
  <c r="F42" i="6"/>
  <c r="F41" i="6"/>
  <c r="F40" i="6"/>
  <c r="F39" i="6"/>
  <c r="F38" i="6"/>
  <c r="F37" i="6"/>
  <c r="F36" i="6"/>
  <c r="F35" i="6"/>
  <c r="F34" i="6"/>
  <c r="F33" i="6"/>
  <c r="F56" i="6" s="1"/>
  <c r="F57" i="6" s="1"/>
  <c r="H57" i="6" s="1"/>
  <c r="G31" i="6"/>
  <c r="F29" i="6"/>
  <c r="F28" i="6"/>
  <c r="F27" i="6"/>
  <c r="F26" i="6"/>
  <c r="F25" i="6"/>
  <c r="G24" i="6"/>
  <c r="F23" i="6"/>
  <c r="F22" i="6"/>
  <c r="G21" i="6"/>
  <c r="F20" i="6"/>
  <c r="F19" i="6"/>
  <c r="F18" i="6"/>
  <c r="F31" i="6" s="1"/>
  <c r="F17" i="6"/>
  <c r="G16" i="6"/>
  <c r="F15" i="6"/>
  <c r="F14" i="6"/>
  <c r="F178" i="5"/>
  <c r="G116" i="5"/>
  <c r="G179" i="5" s="1"/>
  <c r="F116" i="5"/>
  <c r="F92" i="5"/>
  <c r="F93" i="5" s="1"/>
  <c r="G90" i="5"/>
  <c r="F89" i="5"/>
  <c r="G88" i="5"/>
  <c r="G92" i="5" s="1"/>
  <c r="G93" i="5" s="1"/>
  <c r="H93" i="5" s="1"/>
  <c r="G87" i="5"/>
  <c r="G85" i="5"/>
  <c r="F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9" i="5"/>
  <c r="G68" i="5"/>
  <c r="G67" i="5"/>
  <c r="G66" i="5"/>
  <c r="G65" i="5"/>
  <c r="G64" i="5"/>
  <c r="G63" i="5"/>
  <c r="G62" i="5"/>
  <c r="G61" i="5"/>
  <c r="G60" i="5"/>
  <c r="G56" i="5"/>
  <c r="G57" i="5" s="1"/>
  <c r="F56" i="5"/>
  <c r="F57" i="5" s="1"/>
  <c r="H57" i="5" s="1"/>
  <c r="F54" i="5"/>
  <c r="F53" i="5"/>
  <c r="G52" i="5"/>
  <c r="G51" i="5"/>
  <c r="G50" i="5"/>
  <c r="G49" i="5"/>
  <c r="G48" i="5"/>
  <c r="G47" i="5"/>
  <c r="G46" i="5"/>
  <c r="G45" i="5"/>
  <c r="G44" i="5"/>
  <c r="G43" i="5"/>
  <c r="F42" i="5"/>
  <c r="F41" i="5"/>
  <c r="F40" i="5"/>
  <c r="F39" i="5"/>
  <c r="F38" i="5"/>
  <c r="F37" i="5"/>
  <c r="F36" i="5"/>
  <c r="F35" i="5"/>
  <c r="F34" i="5"/>
  <c r="F33" i="5"/>
  <c r="G31" i="5"/>
  <c r="F29" i="5"/>
  <c r="F28" i="5"/>
  <c r="F27" i="5"/>
  <c r="F26" i="5"/>
  <c r="F25" i="5"/>
  <c r="G24" i="5"/>
  <c r="F23" i="5"/>
  <c r="F22" i="5"/>
  <c r="G21" i="5"/>
  <c r="F20" i="5"/>
  <c r="F19" i="5"/>
  <c r="F18" i="5"/>
  <c r="F31" i="5" s="1"/>
  <c r="F17" i="5"/>
  <c r="F16" i="5"/>
  <c r="F15" i="5"/>
  <c r="F14" i="5"/>
  <c r="F178" i="4"/>
  <c r="G116" i="4"/>
  <c r="G179" i="4" s="1"/>
  <c r="F116" i="4"/>
  <c r="G90" i="4"/>
  <c r="F89" i="4"/>
  <c r="F92" i="4" s="1"/>
  <c r="F93" i="4" s="1"/>
  <c r="G88" i="4"/>
  <c r="G92" i="4" s="1"/>
  <c r="G93" i="4" s="1"/>
  <c r="H93" i="4" s="1"/>
  <c r="G87" i="4"/>
  <c r="F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85" i="4" s="1"/>
  <c r="F54" i="4"/>
  <c r="F53" i="4"/>
  <c r="G52" i="4"/>
  <c r="G51" i="4"/>
  <c r="G50" i="4"/>
  <c r="G49" i="4"/>
  <c r="G48" i="4"/>
  <c r="G47" i="4"/>
  <c r="G46" i="4"/>
  <c r="G45" i="4"/>
  <c r="G44" i="4"/>
  <c r="G43" i="4"/>
  <c r="G56" i="4" s="1"/>
  <c r="G57" i="4" s="1"/>
  <c r="F42" i="4"/>
  <c r="F41" i="4"/>
  <c r="F40" i="4"/>
  <c r="F56" i="4" s="1"/>
  <c r="F57" i="4" s="1"/>
  <c r="F39" i="4"/>
  <c r="F38" i="4"/>
  <c r="F37" i="4"/>
  <c r="F36" i="4"/>
  <c r="F35" i="4"/>
  <c r="F34" i="4"/>
  <c r="F33" i="4"/>
  <c r="G31" i="4"/>
  <c r="F29" i="4"/>
  <c r="F28" i="4"/>
  <c r="F27" i="4"/>
  <c r="F26" i="4"/>
  <c r="F25" i="4"/>
  <c r="G24" i="4"/>
  <c r="F23" i="4"/>
  <c r="F22" i="4"/>
  <c r="G21" i="4"/>
  <c r="F20" i="4"/>
  <c r="F19" i="4"/>
  <c r="F18" i="4"/>
  <c r="F17" i="4"/>
  <c r="F16" i="4"/>
  <c r="F15" i="4"/>
  <c r="F31" i="4" s="1"/>
  <c r="F14" i="4"/>
  <c r="F178" i="3"/>
  <c r="G179" i="3" s="1"/>
  <c r="G116" i="3"/>
  <c r="F116" i="3"/>
  <c r="G92" i="3"/>
  <c r="G90" i="3"/>
  <c r="F89" i="3"/>
  <c r="F92" i="3" s="1"/>
  <c r="F93" i="3" s="1"/>
  <c r="G88" i="3"/>
  <c r="G87" i="3"/>
  <c r="F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85" i="3" s="1"/>
  <c r="G61" i="3"/>
  <c r="G60" i="3"/>
  <c r="F54" i="3"/>
  <c r="F53" i="3"/>
  <c r="G52" i="3"/>
  <c r="G51" i="3"/>
  <c r="G50" i="3"/>
  <c r="G49" i="3"/>
  <c r="G48" i="3"/>
  <c r="G47" i="3"/>
  <c r="G46" i="3"/>
  <c r="G45" i="3"/>
  <c r="G44" i="3"/>
  <c r="G43" i="3"/>
  <c r="G56" i="3" s="1"/>
  <c r="G57" i="3" s="1"/>
  <c r="F42" i="3"/>
  <c r="F41" i="3"/>
  <c r="F40" i="3"/>
  <c r="F39" i="3"/>
  <c r="F38" i="3"/>
  <c r="F56" i="3" s="1"/>
  <c r="F37" i="3"/>
  <c r="F36" i="3"/>
  <c r="F35" i="3"/>
  <c r="F34" i="3"/>
  <c r="F33" i="3"/>
  <c r="G31" i="3"/>
  <c r="F29" i="3"/>
  <c r="F28" i="3"/>
  <c r="F27" i="3"/>
  <c r="F26" i="3"/>
  <c r="F25" i="3"/>
  <c r="G24" i="3"/>
  <c r="F23" i="3"/>
  <c r="F22" i="3"/>
  <c r="G21" i="3"/>
  <c r="F20" i="3"/>
  <c r="F19" i="3"/>
  <c r="F18" i="3"/>
  <c r="F17" i="3"/>
  <c r="F16" i="3"/>
  <c r="F15" i="3"/>
  <c r="F14" i="3"/>
  <c r="F31" i="3" s="1"/>
  <c r="F178" i="2"/>
  <c r="G179" i="2" s="1"/>
  <c r="G116" i="2"/>
  <c r="F116" i="2"/>
  <c r="G92" i="2"/>
  <c r="G90" i="2"/>
  <c r="F89" i="2"/>
  <c r="F92" i="2" s="1"/>
  <c r="G88" i="2"/>
  <c r="G87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85" i="2" s="1"/>
  <c r="G61" i="2"/>
  <c r="F60" i="2"/>
  <c r="F85" i="2" s="1"/>
  <c r="F54" i="2"/>
  <c r="F53" i="2"/>
  <c r="G52" i="2"/>
  <c r="G51" i="2"/>
  <c r="G50" i="2"/>
  <c r="G49" i="2"/>
  <c r="G48" i="2"/>
  <c r="G47" i="2"/>
  <c r="G46" i="2"/>
  <c r="G45" i="2"/>
  <c r="G44" i="2"/>
  <c r="G43" i="2"/>
  <c r="G56" i="2" s="1"/>
  <c r="G57" i="2" s="1"/>
  <c r="F42" i="2"/>
  <c r="F41" i="2"/>
  <c r="F40" i="2"/>
  <c r="F39" i="2"/>
  <c r="F38" i="2"/>
  <c r="F56" i="2" s="1"/>
  <c r="F37" i="2"/>
  <c r="F36" i="2"/>
  <c r="F35" i="2"/>
  <c r="F34" i="2"/>
  <c r="F33" i="2"/>
  <c r="G31" i="2"/>
  <c r="F29" i="2"/>
  <c r="F28" i="2"/>
  <c r="F27" i="2"/>
  <c r="F26" i="2"/>
  <c r="F25" i="2"/>
  <c r="G24" i="2"/>
  <c r="F23" i="2"/>
  <c r="F22" i="2"/>
  <c r="G21" i="2"/>
  <c r="F20" i="2"/>
  <c r="F19" i="2"/>
  <c r="F18" i="2"/>
  <c r="F17" i="2"/>
  <c r="F16" i="2"/>
  <c r="F15" i="2"/>
  <c r="F14" i="2"/>
  <c r="F31" i="2" s="1"/>
  <c r="F177" i="1"/>
  <c r="G115" i="1"/>
  <c r="G178" i="1" s="1"/>
  <c r="F115" i="1"/>
  <c r="G91" i="1"/>
  <c r="F91" i="1"/>
  <c r="F92" i="1" s="1"/>
  <c r="G89" i="1"/>
  <c r="F88" i="1"/>
  <c r="G87" i="1"/>
  <c r="G86" i="1"/>
  <c r="F84" i="1"/>
  <c r="G83" i="1"/>
  <c r="G82" i="1"/>
  <c r="G81" i="1"/>
  <c r="G80" i="1"/>
  <c r="G79" i="1"/>
  <c r="G78" i="1"/>
  <c r="F77" i="1"/>
  <c r="G76" i="1"/>
  <c r="G75" i="1"/>
  <c r="G74" i="1"/>
  <c r="G73" i="1"/>
  <c r="G72" i="1"/>
  <c r="G71" i="1"/>
  <c r="G70" i="1"/>
  <c r="G69" i="1"/>
  <c r="G68" i="1"/>
  <c r="G67" i="1"/>
  <c r="G66" i="1"/>
  <c r="G84" i="1" s="1"/>
  <c r="G65" i="1"/>
  <c r="G64" i="1"/>
  <c r="G63" i="1"/>
  <c r="G62" i="1"/>
  <c r="G61" i="1"/>
  <c r="G60" i="1"/>
  <c r="F54" i="1"/>
  <c r="F53" i="1"/>
  <c r="G52" i="1"/>
  <c r="G51" i="1"/>
  <c r="G50" i="1"/>
  <c r="G49" i="1"/>
  <c r="G48" i="1"/>
  <c r="G47" i="1"/>
  <c r="G46" i="1"/>
  <c r="G45" i="1"/>
  <c r="G44" i="1"/>
  <c r="G43" i="1"/>
  <c r="G56" i="1" s="1"/>
  <c r="G57" i="1" s="1"/>
  <c r="F42" i="1"/>
  <c r="F41" i="1"/>
  <c r="F40" i="1"/>
  <c r="F39" i="1"/>
  <c r="F38" i="1"/>
  <c r="F37" i="1"/>
  <c r="F36" i="1"/>
  <c r="F35" i="1"/>
  <c r="F34" i="1"/>
  <c r="F33" i="1"/>
  <c r="F56" i="1" s="1"/>
  <c r="F57" i="1" s="1"/>
  <c r="H57" i="1" s="1"/>
  <c r="G31" i="1"/>
  <c r="F31" i="1"/>
  <c r="F29" i="1"/>
  <c r="F28" i="1"/>
  <c r="F27" i="1"/>
  <c r="F26" i="1"/>
  <c r="F25" i="1"/>
  <c r="F24" i="1"/>
  <c r="F23" i="1"/>
  <c r="F22" i="1"/>
  <c r="G21" i="1"/>
  <c r="F20" i="1"/>
  <c r="F19" i="1"/>
  <c r="F18" i="1"/>
  <c r="F17" i="1"/>
  <c r="F16" i="1"/>
  <c r="F15" i="1"/>
  <c r="F14" i="1"/>
  <c r="G92" i="7" l="1"/>
  <c r="G56" i="7"/>
  <c r="G181" i="7"/>
  <c r="F85" i="7"/>
  <c r="F93" i="7" s="1"/>
  <c r="G85" i="7"/>
  <c r="G93" i="7" s="1"/>
  <c r="G31" i="7"/>
  <c r="G57" i="7" s="1"/>
  <c r="F31" i="7"/>
  <c r="F57" i="7" s="1"/>
  <c r="G93" i="6"/>
  <c r="H93" i="6" s="1"/>
  <c r="H57" i="4"/>
  <c r="G93" i="3"/>
  <c r="H93" i="3" s="1"/>
  <c r="F57" i="3"/>
  <c r="H57" i="3" s="1"/>
  <c r="G93" i="2"/>
  <c r="H93" i="2" s="1"/>
  <c r="F93" i="2"/>
  <c r="F57" i="2"/>
  <c r="H57" i="2" s="1"/>
  <c r="G92" i="1"/>
  <c r="H92" i="1" s="1"/>
  <c r="H93" i="7" l="1"/>
  <c r="H57" i="7"/>
</calcChain>
</file>

<file path=xl/sharedStrings.xml><?xml version="1.0" encoding="utf-8"?>
<sst xmlns="http://schemas.openxmlformats.org/spreadsheetml/2006/main" count="2342" uniqueCount="342">
  <si>
    <t>ANEXO A</t>
  </si>
  <si>
    <t>Nombre de la corporación / fundación</t>
  </si>
  <si>
    <t>FUNDACIÓN CLUB PROVIDENCIA</t>
  </si>
  <si>
    <t>Rut</t>
  </si>
  <si>
    <t>70.847.200-K</t>
  </si>
  <si>
    <t>Municipalidad a la que pertenece</t>
  </si>
  <si>
    <t>PROVIDENCIA</t>
  </si>
  <si>
    <t>Periodo informado (mes)</t>
  </si>
  <si>
    <t>ENERO</t>
  </si>
  <si>
    <t xml:space="preserve">Marco normativo contable que actualmente aplica en el registro de sus hechos económicos (PCGA/IFRS/Otro, especifique) </t>
  </si>
  <si>
    <t>IFRS</t>
  </si>
  <si>
    <t>Código cuenta</t>
  </si>
  <si>
    <t>Denominación</t>
  </si>
  <si>
    <t>Saldo Inicial</t>
  </si>
  <si>
    <t>Débitos</t>
  </si>
  <si>
    <t>Créditos</t>
  </si>
  <si>
    <t>Saldo Deudor</t>
  </si>
  <si>
    <t>Saldo Acreedor</t>
  </si>
  <si>
    <t>Activos</t>
  </si>
  <si>
    <t>Activos Corrientes</t>
  </si>
  <si>
    <t>1-1-01-1-02</t>
  </si>
  <si>
    <t>Fondos Fijos</t>
  </si>
  <si>
    <t>1-1-01-2-02</t>
  </si>
  <si>
    <t>Banco Chile 905</t>
  </si>
  <si>
    <t>1-1-01-2-03</t>
  </si>
  <si>
    <t>Banco Chile 503</t>
  </si>
  <si>
    <t>1-1-01-2-04</t>
  </si>
  <si>
    <t>Banco Bci Spa</t>
  </si>
  <si>
    <t>1-1-01-4-01</t>
  </si>
  <si>
    <t>Depósito a Plazo</t>
  </si>
  <si>
    <t>1-1-04-1-01</t>
  </si>
  <si>
    <t>Deudores por Ventas</t>
  </si>
  <si>
    <t>1-1-04-1-06</t>
  </si>
  <si>
    <t>Transbank</t>
  </si>
  <si>
    <t>1-1-04-1-13</t>
  </si>
  <si>
    <t>Clientes por boleta</t>
  </si>
  <si>
    <t>1-1-04-1-23</t>
  </si>
  <si>
    <t>Redelcom</t>
  </si>
  <si>
    <t>1-1-06-1-04</t>
  </si>
  <si>
    <t>Asignacion Familiar1</t>
  </si>
  <si>
    <t>1-1-06-1-05</t>
  </si>
  <si>
    <t>Anticipo de Sueldo1</t>
  </si>
  <si>
    <t>1-1-06-1-06</t>
  </si>
  <si>
    <t>Prestamos al Personal1</t>
  </si>
  <si>
    <t>1-1-07-1-03</t>
  </si>
  <si>
    <t>Otras Cuentas por Cobrar</t>
  </si>
  <si>
    <t>1-1-07-1-04</t>
  </si>
  <si>
    <t>Anticipo a Proveedores II</t>
  </si>
  <si>
    <t>1-1-08-1-02</t>
  </si>
  <si>
    <t>IVA Crédito Fiscal</t>
  </si>
  <si>
    <t>1-1-90-1-04</t>
  </si>
  <si>
    <t>Otros</t>
  </si>
  <si>
    <t xml:space="preserve">Total Activos corrientes </t>
  </si>
  <si>
    <t>Activos No Corrientes</t>
  </si>
  <si>
    <t>1-2-01-1-01</t>
  </si>
  <si>
    <t>Muebles y Utiles</t>
  </si>
  <si>
    <t>1-2-01-1-02</t>
  </si>
  <si>
    <t>Equipos e Instalaciones</t>
  </si>
  <si>
    <t>1-2-01-1-03</t>
  </si>
  <si>
    <t>Implementos Deportivos</t>
  </si>
  <si>
    <t>1-2-01-1-04</t>
  </si>
  <si>
    <t>Equipos y Software Computacional</t>
  </si>
  <si>
    <t>1-2-01-1-05</t>
  </si>
  <si>
    <t>Vehículos</t>
  </si>
  <si>
    <t>1-2-01-1-07</t>
  </si>
  <si>
    <t>Implementos Restaurante</t>
  </si>
  <si>
    <t>1-2-01-1-08</t>
  </si>
  <si>
    <t>Implementos Spa</t>
  </si>
  <si>
    <t>1-2-01-1-09</t>
  </si>
  <si>
    <t>Construcción Domo</t>
  </si>
  <si>
    <t>1-2-01-1-10</t>
  </si>
  <si>
    <t>Construcción Ascensor</t>
  </si>
  <si>
    <t>1-2-01-1-11</t>
  </si>
  <si>
    <t>Obras en ejecucion</t>
  </si>
  <si>
    <t>1-2-01-2-02</t>
  </si>
  <si>
    <t>Depreciación Acumulada Muebles y Utiles</t>
  </si>
  <si>
    <t>1-2-01-2-03</t>
  </si>
  <si>
    <t>Depreciación Acumulada Equipos e Instalaciones</t>
  </si>
  <si>
    <t>1-2-01-2-04</t>
  </si>
  <si>
    <t>Depreciación Acumulada Implementos Deportivos</t>
  </si>
  <si>
    <t>1-2-01-2-05</t>
  </si>
  <si>
    <t>Depreciación Acumulada Equipos y Software Computacional</t>
  </si>
  <si>
    <t>1-2-01-2-06</t>
  </si>
  <si>
    <t>Depreciación Acumulada Vehículos</t>
  </si>
  <si>
    <t>1-2-01-2-09</t>
  </si>
  <si>
    <t>Depreciación Acumulada Implementos Restaurante</t>
  </si>
  <si>
    <t>1-2-01-2-10</t>
  </si>
  <si>
    <t>Depreciación Acumulada Implementos Spa</t>
  </si>
  <si>
    <t>1-2-01-2-11</t>
  </si>
  <si>
    <t>Depreciación Acumulada Construccion Domo</t>
  </si>
  <si>
    <t>1-2-01-2-13</t>
  </si>
  <si>
    <t>Depreciación Acumulada Construccion Ascensor</t>
  </si>
  <si>
    <t>1-2-02-1-01</t>
  </si>
  <si>
    <t>Activo Fijo Leasing</t>
  </si>
  <si>
    <t>1-2-02-2-01</t>
  </si>
  <si>
    <t>Depreciación Acumulada Activos en Leasing</t>
  </si>
  <si>
    <t>1-2-04-1-03</t>
  </si>
  <si>
    <t>Activo por Impuestos Diferido</t>
  </si>
  <si>
    <t>Total Activos No corrientes</t>
  </si>
  <si>
    <t>TOTAL ACTIVOS</t>
  </si>
  <si>
    <t xml:space="preserve">Pasivos </t>
  </si>
  <si>
    <t>Pasivos Corrientes</t>
  </si>
  <si>
    <t>2-1-01-1-04</t>
  </si>
  <si>
    <t>Deuda Tarjeta de Crédito 5347</t>
  </si>
  <si>
    <t>2-1-01-1-05</t>
  </si>
  <si>
    <t>Deuda Tarjeta de Crédito 5684</t>
  </si>
  <si>
    <t>2-1-02-1-01</t>
  </si>
  <si>
    <t>Proveedores Nacionales</t>
  </si>
  <si>
    <t>2-1-02-1-02</t>
  </si>
  <si>
    <t>Honorarios por Pagar</t>
  </si>
  <si>
    <t>2-1-02-1-05</t>
  </si>
  <si>
    <t>Anticipos de Clientes</t>
  </si>
  <si>
    <t>2-1-02-1-08</t>
  </si>
  <si>
    <t>Cuentas por pagar</t>
  </si>
  <si>
    <t>2-1-02-1-10</t>
  </si>
  <si>
    <t>Propinas Personal por Pagar</t>
  </si>
  <si>
    <t>2-1-03-1-02</t>
  </si>
  <si>
    <t>Retención 2° Categoría</t>
  </si>
  <si>
    <t>2-1-03-1-03</t>
  </si>
  <si>
    <t>IVA Débito Fiscal</t>
  </si>
  <si>
    <t>2-1-03-1-06</t>
  </si>
  <si>
    <t>Impuestos por Pagar</t>
  </si>
  <si>
    <t>2-1-04-1-07</t>
  </si>
  <si>
    <t>Retenciones a Terceros</t>
  </si>
  <si>
    <t>2-1-04-1-09</t>
  </si>
  <si>
    <t>Descuento por atraso</t>
  </si>
  <si>
    <t>2-1-04-1-11</t>
  </si>
  <si>
    <t>Remuneraciones por Pagar1</t>
  </si>
  <si>
    <t>2-1-04-1-12</t>
  </si>
  <si>
    <t>Retencion 3% Prestamo tasa cero SII 1</t>
  </si>
  <si>
    <t>2-1-04-1-13</t>
  </si>
  <si>
    <t>Impuesto unico a trabajadores1</t>
  </si>
  <si>
    <t>2-1-04-1-14</t>
  </si>
  <si>
    <t>Mutual1</t>
  </si>
  <si>
    <t>2-1-04-1-15</t>
  </si>
  <si>
    <t>Descuentos Previsionales1</t>
  </si>
  <si>
    <t>2-1-04-1-16</t>
  </si>
  <si>
    <t>Finiquitos por Pagar1</t>
  </si>
  <si>
    <t>2-1-04-1-17</t>
  </si>
  <si>
    <t>Descuento finiquito por pagar</t>
  </si>
  <si>
    <t>2-1-05-1-02</t>
  </si>
  <si>
    <t>Provisiones Varias</t>
  </si>
  <si>
    <t>2-1-05-1-05</t>
  </si>
  <si>
    <t>Provisión Indemnizaciones</t>
  </si>
  <si>
    <t>2-1-05-1-06</t>
  </si>
  <si>
    <t>Provisión Vacaciones1</t>
  </si>
  <si>
    <t>2-2-02-1-01</t>
  </si>
  <si>
    <t>Pasivo por Impuestos Diferido</t>
  </si>
  <si>
    <t>2-2-03-1-01</t>
  </si>
  <si>
    <t>Ingresos diferidos por subvencion de activo fijo</t>
  </si>
  <si>
    <t>Total Pasivos corrientes</t>
  </si>
  <si>
    <t>Patrimonio</t>
  </si>
  <si>
    <t>2-3-01-1-01</t>
  </si>
  <si>
    <t>Capital Social</t>
  </si>
  <si>
    <t>2-3-02-1-01</t>
  </si>
  <si>
    <t>Fondo Revalorización Capital Propio</t>
  </si>
  <si>
    <t>2-3-03-1-03</t>
  </si>
  <si>
    <t>Pérdidas acumuladas</t>
  </si>
  <si>
    <t>2-3-03-1-04</t>
  </si>
  <si>
    <t>Resultado Acumulado</t>
  </si>
  <si>
    <t>Resultado ejercicio</t>
  </si>
  <si>
    <t>Total Patrimonio</t>
  </si>
  <si>
    <t>TOTAL PASIVO</t>
  </si>
  <si>
    <t xml:space="preserve">Ingresos </t>
  </si>
  <si>
    <t>4-1-01-1-11</t>
  </si>
  <si>
    <t xml:space="preserve">Otros ajustes </t>
  </si>
  <si>
    <t>4-1-01-1-20</t>
  </si>
  <si>
    <t xml:space="preserve">Salones de eventos </t>
  </si>
  <si>
    <t>4-1-01-1-21</t>
  </si>
  <si>
    <t xml:space="preserve">Arriendo de equipamiento propio </t>
  </si>
  <si>
    <t>4-1-01-1-22</t>
  </si>
  <si>
    <t xml:space="preserve">Alimentacion eventos </t>
  </si>
  <si>
    <t>4-1-01-1-23</t>
  </si>
  <si>
    <t xml:space="preserve">Panoramas </t>
  </si>
  <si>
    <t>4-1-01-1-24</t>
  </si>
  <si>
    <t xml:space="preserve">Otros Cargos </t>
  </si>
  <si>
    <t>4-1-02-1-08</t>
  </si>
  <si>
    <t xml:space="preserve">Restaurante </t>
  </si>
  <si>
    <t>4-1-02-3-01</t>
  </si>
  <si>
    <t>Deck</t>
  </si>
  <si>
    <t>4-1-03-1-02</t>
  </si>
  <si>
    <t>Socios club</t>
  </si>
  <si>
    <t>4-1-05-1-11</t>
  </si>
  <si>
    <t>Bowling</t>
  </si>
  <si>
    <t>4-1-05-2-01</t>
  </si>
  <si>
    <t>Cafeteria bowling</t>
  </si>
  <si>
    <t>4-1-07-1-02</t>
  </si>
  <si>
    <t xml:space="preserve">Piscina </t>
  </si>
  <si>
    <t>4-1-08-1-21</t>
  </si>
  <si>
    <t xml:space="preserve">Natacion </t>
  </si>
  <si>
    <t>4-1-09-1-01</t>
  </si>
  <si>
    <t xml:space="preserve">Programa de vacaciones de invierno </t>
  </si>
  <si>
    <t>4-1-09-1-02</t>
  </si>
  <si>
    <t xml:space="preserve">Programa de vacaciones de verano </t>
  </si>
  <si>
    <t>4-1-09-1-03</t>
  </si>
  <si>
    <t>After School</t>
  </si>
  <si>
    <t>4-1-14-1-02</t>
  </si>
  <si>
    <t xml:space="preserve">Masajes </t>
  </si>
  <si>
    <t>4-1-15-1-01</t>
  </si>
  <si>
    <t>Diverticlub</t>
  </si>
  <si>
    <t>4-2-01-1-01</t>
  </si>
  <si>
    <t xml:space="preserve">Subvencion municipales </t>
  </si>
  <si>
    <t>4-3-01-1-01</t>
  </si>
  <si>
    <t>Ingresos financieros</t>
  </si>
  <si>
    <t>4-3-01-1-02</t>
  </si>
  <si>
    <t xml:space="preserve">Otros ingresos </t>
  </si>
  <si>
    <t xml:space="preserve">Total Ingresos </t>
  </si>
  <si>
    <t>Gastos</t>
  </si>
  <si>
    <t>3-2-01-1-25</t>
  </si>
  <si>
    <t>Sueldos y salarios 1</t>
  </si>
  <si>
    <t>3-2-01-1-26</t>
  </si>
  <si>
    <t>Seguro de cesantia 1</t>
  </si>
  <si>
    <t>3-2-01-1-27</t>
  </si>
  <si>
    <t>Seguro de invalidez y sobrevivencia 1</t>
  </si>
  <si>
    <t>3-2-01-1-28</t>
  </si>
  <si>
    <t>Mutual 1</t>
  </si>
  <si>
    <t>3-2-01-1-29</t>
  </si>
  <si>
    <t>Indemnizacion 1</t>
  </si>
  <si>
    <t>3-2-01-1-30</t>
  </si>
  <si>
    <t>Cotizacion expectativa de vida seguro social</t>
  </si>
  <si>
    <t>3-2-01-1-31</t>
  </si>
  <si>
    <t>AFP prevision empleador</t>
  </si>
  <si>
    <t>3-2-07-1-01</t>
  </si>
  <si>
    <t xml:space="preserve">Restaurante alimentacion </t>
  </si>
  <si>
    <t>3-2-07-1-02</t>
  </si>
  <si>
    <t xml:space="preserve">Restaurante implementos/artefactos </t>
  </si>
  <si>
    <t>3-2-07-1-04</t>
  </si>
  <si>
    <t xml:space="preserve">Restaurante otros gastos </t>
  </si>
  <si>
    <t>3-2-07-1-05</t>
  </si>
  <si>
    <t>Restaurante mantencion</t>
  </si>
  <si>
    <t>3-2-07-1-06</t>
  </si>
  <si>
    <t xml:space="preserve">Restaurante insumos para mantencion y reparaciones </t>
  </si>
  <si>
    <t>3-2-08-1-01</t>
  </si>
  <si>
    <t xml:space="preserve">Eventos alimentacion </t>
  </si>
  <si>
    <t>3-2-08-1-02</t>
  </si>
  <si>
    <t xml:space="preserve">Eventos implementos/artefactos </t>
  </si>
  <si>
    <t>3-2-08-1-03</t>
  </si>
  <si>
    <t xml:space="preserve">Eventos arriendos </t>
  </si>
  <si>
    <t>3-2-08-1-04</t>
  </si>
  <si>
    <t>Eventos otros gastos en servicios y subcontratos</t>
  </si>
  <si>
    <t>3-2-08-1-05</t>
  </si>
  <si>
    <t xml:space="preserve">Eventos Otros gastos </t>
  </si>
  <si>
    <t>3-2-08-1-06</t>
  </si>
  <si>
    <t>Eventos mantencion</t>
  </si>
  <si>
    <t>3-2-09-1-01</t>
  </si>
  <si>
    <t>Deck alimentacion</t>
  </si>
  <si>
    <t>3-2-09-1-03</t>
  </si>
  <si>
    <t xml:space="preserve">Deck otros gastos </t>
  </si>
  <si>
    <t>3-2-09-1-04</t>
  </si>
  <si>
    <t>Deck mantencion</t>
  </si>
  <si>
    <t>3-2-09-1-05</t>
  </si>
  <si>
    <t xml:space="preserve">Deck insumos para mantencion y reparaciones </t>
  </si>
  <si>
    <t>3-2-10-1-01</t>
  </si>
  <si>
    <t xml:space="preserve">Cafeteria bowling alimentacion </t>
  </si>
  <si>
    <t>3-2-10-1-03</t>
  </si>
  <si>
    <t xml:space="preserve">Cafeteria bowling otros gastos </t>
  </si>
  <si>
    <t>3-2-10-1-04</t>
  </si>
  <si>
    <t>Cafeteria bowling mantencion</t>
  </si>
  <si>
    <t>3-2-10-1-05</t>
  </si>
  <si>
    <t>Cafeteria bowling insumos para mantencion y reparaciones</t>
  </si>
  <si>
    <t>3-2-11-1-02</t>
  </si>
  <si>
    <t xml:space="preserve">Bowling mantencion </t>
  </si>
  <si>
    <t>3-2-11-1-03</t>
  </si>
  <si>
    <t>Bowling insumos para mantencion y reparaciones</t>
  </si>
  <si>
    <t>3-2-11-1-04</t>
  </si>
  <si>
    <t>Bowling otros gastos</t>
  </si>
  <si>
    <t>3-2-12-1-01</t>
  </si>
  <si>
    <t xml:space="preserve">Panorama </t>
  </si>
  <si>
    <t>3-2-13-1-01</t>
  </si>
  <si>
    <t>Gastos Subvencion infraestructura</t>
  </si>
  <si>
    <t>3-2-13-1-02</t>
  </si>
  <si>
    <t xml:space="preserve">Gastos de subvencion servicios basicos </t>
  </si>
  <si>
    <t>3-2-14-1-01</t>
  </si>
  <si>
    <t>Boletas de honorarios profesores</t>
  </si>
  <si>
    <t>3-2-14-1-03</t>
  </si>
  <si>
    <t>Boletas de honorarios restaurante</t>
  </si>
  <si>
    <t>3-2-14-1-04</t>
  </si>
  <si>
    <t>Boletas de honorarios eventos</t>
  </si>
  <si>
    <t>3-2-14-1-05</t>
  </si>
  <si>
    <t>Boletas de honorarios panoramas</t>
  </si>
  <si>
    <t>3-2-14-1-06</t>
  </si>
  <si>
    <t>Boletas de honorarios club</t>
  </si>
  <si>
    <t>3-2-14-1-07</t>
  </si>
  <si>
    <t>Boletas de honorarios diverticlub</t>
  </si>
  <si>
    <t>3-2-15-1-01</t>
  </si>
  <si>
    <t>Masajes</t>
  </si>
  <si>
    <t>3-2-16-1-01</t>
  </si>
  <si>
    <t>Pvv/pvi/cdn</t>
  </si>
  <si>
    <t>3-2-16-1-02</t>
  </si>
  <si>
    <t>Afterschool</t>
  </si>
  <si>
    <t>3-2-17-1-01</t>
  </si>
  <si>
    <t>Fitness implementos y articulos deportivos</t>
  </si>
  <si>
    <t>3-2-17-1-02</t>
  </si>
  <si>
    <t xml:space="preserve">Fitness mantencion </t>
  </si>
  <si>
    <t>3-2-17-1-03</t>
  </si>
  <si>
    <t>Fitness insumos para mantencion y reparaciones</t>
  </si>
  <si>
    <t>3-2-17-1-04</t>
  </si>
  <si>
    <t xml:space="preserve">Fitness otros gastos </t>
  </si>
  <si>
    <t>3-2-18-1-02</t>
  </si>
  <si>
    <t>Piscinas mantencion</t>
  </si>
  <si>
    <t>3-2-18-1-03</t>
  </si>
  <si>
    <t>Piscinas insumos para mantencion y reparaciones</t>
  </si>
  <si>
    <t>3-2-18-1-04</t>
  </si>
  <si>
    <t>Piscinas otros gastos</t>
  </si>
  <si>
    <t>3-2-19-1-01</t>
  </si>
  <si>
    <t>Actividades deportivas implementos y articulos deportivos</t>
  </si>
  <si>
    <t>3-2-19-1-04</t>
  </si>
  <si>
    <t>Actividades deportivas otros gastos</t>
  </si>
  <si>
    <t>3-2-20-1-01</t>
  </si>
  <si>
    <t xml:space="preserve">Club beneficios personal </t>
  </si>
  <si>
    <t>3-2-20-1-02</t>
  </si>
  <si>
    <t xml:space="preserve">Club mantencion </t>
  </si>
  <si>
    <t>3-2-20-1-03</t>
  </si>
  <si>
    <t xml:space="preserve">Club insumos para mantencion y reparaciones </t>
  </si>
  <si>
    <t>3-2-20-1-04</t>
  </si>
  <si>
    <t xml:space="preserve">Club servicios basicos </t>
  </si>
  <si>
    <t>3-2-20-1-05</t>
  </si>
  <si>
    <t xml:space="preserve">Club otros gastos </t>
  </si>
  <si>
    <t>3-2-21-1-01</t>
  </si>
  <si>
    <t>3-4-01-1-04</t>
  </si>
  <si>
    <t>Intereses y Multas</t>
  </si>
  <si>
    <t>3-4-01-1-05</t>
  </si>
  <si>
    <t>Comisiones Transbank</t>
  </si>
  <si>
    <t>3-4-01-1-07</t>
  </si>
  <si>
    <t>IVA no recuperable</t>
  </si>
  <si>
    <t>3-4-03-1-03</t>
  </si>
  <si>
    <t>Otros gastos</t>
  </si>
  <si>
    <t xml:space="preserve">Total Gastos </t>
  </si>
  <si>
    <t>-----------</t>
  </si>
  <si>
    <t xml:space="preserve">TOTALES </t>
  </si>
  <si>
    <t>FEBRERO</t>
  </si>
  <si>
    <t>2-1-04-1-18</t>
  </si>
  <si>
    <t>Aporte Voluntario Trabajador (APV)</t>
  </si>
  <si>
    <t>MARZO</t>
  </si>
  <si>
    <t>ABRIL</t>
  </si>
  <si>
    <t>MAYO</t>
  </si>
  <si>
    <t>JUNIO</t>
  </si>
  <si>
    <t>3-2-13-1-03</t>
  </si>
  <si>
    <t>Gastos de subvencion actividades deportivas</t>
  </si>
  <si>
    <t>JULIO</t>
  </si>
  <si>
    <t>4-1-14-1-03</t>
  </si>
  <si>
    <t>Sauna y Jacuzzi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</si>
</sst>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/>
    <xf numFmtId="0" fontId="6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41" fontId="8" fillId="0" borderId="4" xfId="1" applyFont="1" applyBorder="1" applyAlignment="1">
      <alignment horizontal="justify" vertical="center" wrapText="1"/>
    </xf>
    <xf numFmtId="41" fontId="8" fillId="0" borderId="4" xfId="0" applyNumberFormat="1" applyFont="1" applyBorder="1" applyAlignment="1">
      <alignment horizontal="justify" vertical="center" wrapText="1"/>
    </xf>
    <xf numFmtId="41" fontId="7" fillId="0" borderId="4" xfId="0" applyNumberFormat="1" applyFont="1" applyBorder="1" applyAlignment="1">
      <alignment horizontal="justify" vertical="center" wrapText="1"/>
    </xf>
    <xf numFmtId="41" fontId="2" fillId="0" borderId="0" xfId="0" applyNumberFormat="1" applyFont="1"/>
    <xf numFmtId="0" fontId="8" fillId="0" borderId="6" xfId="0" applyFont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justify" vertical="center" wrapText="1"/>
    </xf>
    <xf numFmtId="41" fontId="9" fillId="2" borderId="4" xfId="0" applyNumberFormat="1" applyFont="1" applyFill="1" applyBorder="1" applyAlignment="1">
      <alignment horizontal="justify" vertical="center" wrapText="1"/>
    </xf>
    <xf numFmtId="41" fontId="0" fillId="0" borderId="0" xfId="0" applyNumberFormat="1"/>
    <xf numFmtId="0" fontId="7" fillId="0" borderId="4" xfId="0" applyFont="1" applyBorder="1" applyAlignment="1">
      <alignment horizontal="justify" vertical="center" wrapText="1"/>
    </xf>
    <xf numFmtId="41" fontId="7" fillId="0" borderId="4" xfId="1" applyFont="1" applyBorder="1" applyAlignment="1">
      <alignment horizontal="justify" vertical="center" wrapText="1"/>
    </xf>
    <xf numFmtId="0" fontId="7" fillId="2" borderId="4" xfId="0" applyFont="1" applyFill="1" applyBorder="1" applyAlignment="1">
      <alignment horizontal="justify" vertical="center" wrapText="1"/>
    </xf>
    <xf numFmtId="41" fontId="10" fillId="2" borderId="4" xfId="0" applyNumberFormat="1" applyFont="1" applyFill="1" applyBorder="1" applyAlignment="1">
      <alignment horizontal="justify" vertical="center" wrapText="1"/>
    </xf>
    <xf numFmtId="41" fontId="8" fillId="0" borderId="4" xfId="1" applyFont="1" applyFill="1" applyBorder="1" applyAlignment="1">
      <alignment horizontal="justify" vertical="center" wrapText="1"/>
    </xf>
    <xf numFmtId="0" fontId="8" fillId="0" borderId="4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horizontal="justify" vertical="center" wrapText="1"/>
    </xf>
    <xf numFmtId="0" fontId="10" fillId="2" borderId="4" xfId="0" applyFont="1" applyFill="1" applyBorder="1" applyAlignment="1">
      <alignment horizontal="justify" vertical="center" wrapText="1"/>
    </xf>
    <xf numFmtId="41" fontId="8" fillId="0" borderId="0" xfId="1" applyFont="1" applyFill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9" fillId="2" borderId="3" xfId="0" applyFont="1" applyFill="1" applyBorder="1" applyAlignment="1">
      <alignment horizontal="justify" vertical="center" wrapText="1"/>
    </xf>
    <xf numFmtId="0" fontId="9" fillId="2" borderId="2" xfId="0" applyFont="1" applyFill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C3BED-45E1-46A8-B1E4-EC20C22EA273}">
  <dimension ref="A2:J178"/>
  <sheetViews>
    <sheetView workbookViewId="0">
      <selection activeCell="C6" sqref="C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8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1858043</v>
      </c>
      <c r="D14" s="9">
        <v>1740881</v>
      </c>
      <c r="E14" s="9">
        <v>648924</v>
      </c>
      <c r="F14" s="9">
        <f t="shared" ref="F14:F28" si="0">C14+D14-E14</f>
        <v>2950000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14740816</v>
      </c>
      <c r="D16" s="9">
        <v>735146681</v>
      </c>
      <c r="E16" s="9">
        <v>658147234</v>
      </c>
      <c r="F16" s="9">
        <f t="shared" si="0"/>
        <v>91740263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0</v>
      </c>
      <c r="E18" s="9">
        <v>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62619246</v>
      </c>
      <c r="D19" s="9">
        <v>43455293</v>
      </c>
      <c r="E19" s="9">
        <v>103392176</v>
      </c>
      <c r="F19" s="9">
        <f t="shared" si="0"/>
        <v>2682363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237482546</v>
      </c>
      <c r="D20" s="9">
        <v>568694160</v>
      </c>
      <c r="E20" s="9">
        <v>572246283</v>
      </c>
      <c r="F20" s="9">
        <f>C20+D20-E20</f>
        <v>233930423</v>
      </c>
      <c r="G20" s="9"/>
    </row>
    <row r="21" spans="1:8" ht="15.75" thickBot="1" x14ac:dyDescent="0.3">
      <c r="A21" s="8" t="s">
        <v>34</v>
      </c>
      <c r="B21" s="7" t="s">
        <v>35</v>
      </c>
      <c r="C21" s="9">
        <v>13009615</v>
      </c>
      <c r="D21" s="9">
        <v>590015338</v>
      </c>
      <c r="E21" s="9">
        <v>589501167</v>
      </c>
      <c r="F21" s="9"/>
      <c r="G21" s="9">
        <f>C21+E21-D21</f>
        <v>12495444</v>
      </c>
    </row>
    <row r="22" spans="1:8" ht="15.75" thickBot="1" x14ac:dyDescent="0.3">
      <c r="A22" s="8" t="s">
        <v>36</v>
      </c>
      <c r="B22" s="7" t="s">
        <v>37</v>
      </c>
      <c r="C22" s="9">
        <v>6056940</v>
      </c>
      <c r="D22" s="9">
        <v>54651697</v>
      </c>
      <c r="E22" s="9">
        <v>54648925</v>
      </c>
      <c r="F22" s="9">
        <f>C22+D22-E22</f>
        <v>6059712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324654</v>
      </c>
      <c r="D23" s="9">
        <v>384033</v>
      </c>
      <c r="E23" s="9">
        <v>324654</v>
      </c>
      <c r="F23" s="9">
        <f t="shared" si="0"/>
        <v>384033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7445930</v>
      </c>
      <c r="E24" s="9">
        <v>7445930</v>
      </c>
      <c r="F24" s="9">
        <f>D24-E24</f>
        <v>0</v>
      </c>
      <c r="G24" s="10"/>
    </row>
    <row r="25" spans="1:8" ht="15.75" thickBot="1" x14ac:dyDescent="0.3">
      <c r="A25" s="8" t="s">
        <v>42</v>
      </c>
      <c r="B25" s="7" t="s">
        <v>43</v>
      </c>
      <c r="C25" s="9">
        <v>1831248</v>
      </c>
      <c r="D25" s="9">
        <v>500000</v>
      </c>
      <c r="E25" s="9">
        <v>250000</v>
      </c>
      <c r="F25" s="9">
        <f t="shared" si="0"/>
        <v>2081248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2461750</v>
      </c>
      <c r="E26" s="9">
        <v>0</v>
      </c>
      <c r="F26" s="9">
        <f t="shared" si="0"/>
        <v>4383795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6129877</v>
      </c>
      <c r="D27" s="9">
        <v>10184129</v>
      </c>
      <c r="E27" s="9">
        <v>10074564</v>
      </c>
      <c r="F27" s="9">
        <f t="shared" si="0"/>
        <v>6239442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7173205</v>
      </c>
      <c r="D28" s="9">
        <v>27966646</v>
      </c>
      <c r="E28" s="9">
        <v>27930314</v>
      </c>
      <c r="F28" s="9">
        <f t="shared" si="0"/>
        <v>7209537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178404</v>
      </c>
      <c r="E29" s="9">
        <v>178404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358173893</v>
      </c>
      <c r="G31" s="11">
        <f>SUM(G14:G30)</f>
        <v>12495444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2575533864</v>
      </c>
      <c r="G57" s="15">
        <f>G56+G31</f>
        <v>724303192</v>
      </c>
      <c r="H57" s="12">
        <f>F57-G57</f>
        <v>1851230672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5976402</v>
      </c>
      <c r="D60" s="9">
        <v>6015899</v>
      </c>
      <c r="E60" s="9">
        <v>5768073</v>
      </c>
      <c r="F60" s="7"/>
      <c r="G60" s="10">
        <f t="shared" ref="G60:G83" si="3">C60+E60-D60</f>
        <v>5728576</v>
      </c>
    </row>
    <row r="61" spans="1:8" ht="26.25" thickBot="1" x14ac:dyDescent="0.3">
      <c r="A61" s="8" t="s">
        <v>104</v>
      </c>
      <c r="B61" s="7" t="s">
        <v>105</v>
      </c>
      <c r="C61" s="9">
        <v>704549</v>
      </c>
      <c r="D61" s="9">
        <v>704549</v>
      </c>
      <c r="E61" s="9">
        <v>756042</v>
      </c>
      <c r="F61" s="7"/>
      <c r="G61" s="10">
        <f t="shared" si="3"/>
        <v>756042</v>
      </c>
    </row>
    <row r="62" spans="1:8" ht="15.75" thickBot="1" x14ac:dyDescent="0.3">
      <c r="A62" s="8" t="s">
        <v>106</v>
      </c>
      <c r="B62" s="7" t="s">
        <v>107</v>
      </c>
      <c r="C62" s="9">
        <v>43782727</v>
      </c>
      <c r="D62" s="9">
        <v>210757720</v>
      </c>
      <c r="E62" s="9">
        <v>189837947</v>
      </c>
      <c r="F62" s="7"/>
      <c r="G62" s="10">
        <f t="shared" si="3"/>
        <v>22862954</v>
      </c>
    </row>
    <row r="63" spans="1:8" ht="15.75" thickBot="1" x14ac:dyDescent="0.3">
      <c r="A63" s="8" t="s">
        <v>108</v>
      </c>
      <c r="B63" s="7" t="s">
        <v>109</v>
      </c>
      <c r="C63" s="9">
        <v>10292935</v>
      </c>
      <c r="D63" s="9">
        <v>17944674</v>
      </c>
      <c r="E63" s="9">
        <v>10384193</v>
      </c>
      <c r="F63" s="7"/>
      <c r="G63" s="10">
        <f t="shared" si="3"/>
        <v>2732454</v>
      </c>
    </row>
    <row r="64" spans="1:8" ht="15.75" thickBot="1" x14ac:dyDescent="0.3">
      <c r="A64" s="8" t="s">
        <v>110</v>
      </c>
      <c r="B64" s="7" t="s">
        <v>111</v>
      </c>
      <c r="C64" s="9">
        <v>3762681</v>
      </c>
      <c r="D64" s="9">
        <v>3155443</v>
      </c>
      <c r="E64" s="9">
        <v>1626250</v>
      </c>
      <c r="F64" s="7"/>
      <c r="G64" s="10">
        <f t="shared" si="3"/>
        <v>2233488</v>
      </c>
    </row>
    <row r="65" spans="1:8" ht="15.75" thickBot="1" x14ac:dyDescent="0.3">
      <c r="A65" s="8" t="s">
        <v>112</v>
      </c>
      <c r="B65" s="7" t="s">
        <v>113</v>
      </c>
      <c r="C65" s="9">
        <v>783988</v>
      </c>
      <c r="D65" s="9">
        <v>1006754</v>
      </c>
      <c r="E65" s="9">
        <v>859134</v>
      </c>
      <c r="F65" s="7"/>
      <c r="G65" s="10">
        <f t="shared" si="3"/>
        <v>636368</v>
      </c>
    </row>
    <row r="66" spans="1:8" ht="26.25" thickBot="1" x14ac:dyDescent="0.3">
      <c r="A66" s="8" t="s">
        <v>114</v>
      </c>
      <c r="B66" s="7" t="s">
        <v>115</v>
      </c>
      <c r="C66" s="9">
        <v>2561238</v>
      </c>
      <c r="D66" s="9">
        <v>12109024</v>
      </c>
      <c r="E66" s="9">
        <v>11183658</v>
      </c>
      <c r="F66" s="7"/>
      <c r="G66" s="10">
        <f t="shared" si="3"/>
        <v>1635872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1868544</v>
      </c>
      <c r="E67" s="9">
        <v>1868544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50938</v>
      </c>
      <c r="D68" s="9">
        <v>106758639</v>
      </c>
      <c r="E68" s="9">
        <v>106764563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189578564</v>
      </c>
      <c r="D69" s="9">
        <v>67672457</v>
      </c>
      <c r="E69" s="9">
        <v>84578309</v>
      </c>
      <c r="F69" s="7"/>
      <c r="G69" s="10">
        <f t="shared" si="3"/>
        <v>206484416</v>
      </c>
    </row>
    <row r="70" spans="1:8" ht="15.75" thickBot="1" x14ac:dyDescent="0.3">
      <c r="A70" s="8" t="s">
        <v>122</v>
      </c>
      <c r="B70" s="7" t="s">
        <v>123</v>
      </c>
      <c r="C70" s="9">
        <v>1761250</v>
      </c>
      <c r="D70" s="9">
        <v>1761250</v>
      </c>
      <c r="E70" s="9">
        <v>1973850</v>
      </c>
      <c r="F70" s="7"/>
      <c r="G70" s="10">
        <f t="shared" si="3"/>
        <v>1973850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390189</v>
      </c>
      <c r="E71" s="9">
        <v>390189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67198934</v>
      </c>
      <c r="D72" s="9">
        <v>291797859</v>
      </c>
      <c r="E72" s="9">
        <v>230936989</v>
      </c>
      <c r="F72" s="7"/>
      <c r="G72" s="10">
        <f t="shared" si="3"/>
        <v>6338064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3120918</v>
      </c>
      <c r="E74" s="9">
        <v>3120918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4619004</v>
      </c>
      <c r="D75" s="9">
        <v>4619004</v>
      </c>
      <c r="E75" s="9">
        <v>4293615</v>
      </c>
      <c r="F75" s="7"/>
      <c r="G75" s="10">
        <f t="shared" si="3"/>
        <v>4293615</v>
      </c>
    </row>
    <row r="76" spans="1:8" ht="15.75" thickBot="1" x14ac:dyDescent="0.3">
      <c r="A76" s="8" t="s">
        <v>134</v>
      </c>
      <c r="B76" s="7" t="s">
        <v>135</v>
      </c>
      <c r="C76" s="9">
        <v>64495064</v>
      </c>
      <c r="D76" s="9">
        <v>64495064</v>
      </c>
      <c r="E76" s="9">
        <v>61307537</v>
      </c>
      <c r="F76" s="7"/>
      <c r="G76" s="10">
        <f t="shared" si="3"/>
        <v>61307537</v>
      </c>
    </row>
    <row r="77" spans="1:8" ht="15.75" thickBot="1" x14ac:dyDescent="0.3">
      <c r="A77" s="8" t="s">
        <v>136</v>
      </c>
      <c r="B77" s="7" t="s">
        <v>137</v>
      </c>
      <c r="C77" s="9">
        <v>3098504</v>
      </c>
      <c r="D77" s="9">
        <v>4294891</v>
      </c>
      <c r="E77" s="9">
        <v>898736</v>
      </c>
      <c r="F77" s="10">
        <f>D77-C77-E77</f>
        <v>297651</v>
      </c>
      <c r="G77" s="10"/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15.75" thickBot="1" x14ac:dyDescent="0.3">
      <c r="A79" s="8" t="s">
        <v>140</v>
      </c>
      <c r="B79" s="7" t="s">
        <v>141</v>
      </c>
      <c r="C79" s="9">
        <v>21038531</v>
      </c>
      <c r="D79" s="9">
        <v>0</v>
      </c>
      <c r="E79" s="9">
        <v>0</v>
      </c>
      <c r="F79" s="7"/>
      <c r="G79" s="10">
        <f t="shared" si="3"/>
        <v>21038531</v>
      </c>
    </row>
    <row r="80" spans="1:8" ht="15.75" thickBot="1" x14ac:dyDescent="0.3">
      <c r="A80" s="8" t="s">
        <v>142</v>
      </c>
      <c r="B80" s="7" t="s">
        <v>143</v>
      </c>
      <c r="C80" s="9">
        <v>298167467</v>
      </c>
      <c r="D80" s="9">
        <v>0</v>
      </c>
      <c r="E80" s="9">
        <v>0</v>
      </c>
      <c r="F80" s="7"/>
      <c r="G80" s="10">
        <f t="shared" si="3"/>
        <v>298167467</v>
      </c>
    </row>
    <row r="81" spans="1:10" ht="15.75" thickBot="1" x14ac:dyDescent="0.3">
      <c r="A81" s="8" t="s">
        <v>144</v>
      </c>
      <c r="B81" s="7" t="s">
        <v>145</v>
      </c>
      <c r="C81" s="9">
        <v>172394193</v>
      </c>
      <c r="D81" s="9">
        <v>27221380</v>
      </c>
      <c r="E81" s="9">
        <v>27221380</v>
      </c>
      <c r="F81" s="7"/>
      <c r="G81" s="10">
        <f t="shared" si="3"/>
        <v>172394193</v>
      </c>
    </row>
    <row r="82" spans="1:10" ht="26.25" thickBot="1" x14ac:dyDescent="0.3">
      <c r="A82" s="8" t="s">
        <v>146</v>
      </c>
      <c r="B82" s="7" t="s">
        <v>147</v>
      </c>
      <c r="C82" s="9">
        <v>385062942</v>
      </c>
      <c r="D82" s="9">
        <v>0</v>
      </c>
      <c r="E82" s="9">
        <v>0</v>
      </c>
      <c r="F82" s="7"/>
      <c r="G82" s="10">
        <f t="shared" si="3"/>
        <v>385062942</v>
      </c>
    </row>
    <row r="83" spans="1:10" ht="26.25" thickBot="1" x14ac:dyDescent="0.3">
      <c r="A83" s="8" t="s">
        <v>148</v>
      </c>
      <c r="B83" s="7" t="s">
        <v>149</v>
      </c>
      <c r="C83" s="9">
        <v>141338436</v>
      </c>
      <c r="D83" s="9">
        <v>0</v>
      </c>
      <c r="E83" s="9">
        <v>0</v>
      </c>
      <c r="F83" s="7"/>
      <c r="G83" s="10">
        <f t="shared" si="3"/>
        <v>141338436</v>
      </c>
    </row>
    <row r="84" spans="1:10" ht="15.75" thickBot="1" x14ac:dyDescent="0.3">
      <c r="A84" s="26" t="s">
        <v>150</v>
      </c>
      <c r="B84" s="27"/>
      <c r="C84" s="17"/>
      <c r="D84" s="17"/>
      <c r="E84" s="17"/>
      <c r="F84" s="11">
        <f>SUM(F60:F83)</f>
        <v>297651</v>
      </c>
      <c r="G84" s="11">
        <f>SUM(G60:G83)</f>
        <v>1335041667</v>
      </c>
    </row>
    <row r="85" spans="1:10" ht="15.75" thickBot="1" x14ac:dyDescent="0.3">
      <c r="A85" s="26" t="s">
        <v>151</v>
      </c>
      <c r="B85" s="27"/>
      <c r="C85" s="7"/>
      <c r="D85" s="7"/>
      <c r="E85" s="7"/>
      <c r="F85" s="7"/>
      <c r="G85" s="7"/>
    </row>
    <row r="86" spans="1:10" ht="15.75" thickBot="1" x14ac:dyDescent="0.3">
      <c r="A86" s="8" t="s">
        <v>152</v>
      </c>
      <c r="B86" s="7" t="s">
        <v>153</v>
      </c>
      <c r="C86" s="9">
        <v>308400</v>
      </c>
      <c r="D86" s="9">
        <v>0</v>
      </c>
      <c r="E86" s="9">
        <v>0</v>
      </c>
      <c r="F86" s="7"/>
      <c r="G86" s="10">
        <f>C86+E86-D86</f>
        <v>308400</v>
      </c>
    </row>
    <row r="87" spans="1:10" ht="26.25" thickBot="1" x14ac:dyDescent="0.3">
      <c r="A87" s="8" t="s">
        <v>154</v>
      </c>
      <c r="B87" s="7" t="s">
        <v>155</v>
      </c>
      <c r="C87" s="9">
        <v>34112936</v>
      </c>
      <c r="D87" s="7"/>
      <c r="E87" s="7"/>
      <c r="F87" s="7"/>
      <c r="G87" s="10">
        <f>C87+E87-D87</f>
        <v>34112936</v>
      </c>
    </row>
    <row r="88" spans="1:10" ht="15.75" thickBot="1" x14ac:dyDescent="0.3">
      <c r="A88" s="8" t="s">
        <v>156</v>
      </c>
      <c r="B88" s="7" t="s">
        <v>157</v>
      </c>
      <c r="C88" s="9">
        <v>38067881</v>
      </c>
      <c r="D88" s="7"/>
      <c r="E88" s="7"/>
      <c r="F88" s="10">
        <f>C88</f>
        <v>38067881</v>
      </c>
      <c r="G88" s="7"/>
    </row>
    <row r="89" spans="1:10" ht="15.75" thickBot="1" x14ac:dyDescent="0.3">
      <c r="A89" s="8" t="s">
        <v>158</v>
      </c>
      <c r="B89" s="7" t="s">
        <v>159</v>
      </c>
      <c r="C89" s="9">
        <v>420172503</v>
      </c>
      <c r="D89" s="18">
        <v>0</v>
      </c>
      <c r="E89" s="9">
        <v>0</v>
      </c>
      <c r="F89" s="7"/>
      <c r="G89" s="10">
        <f>C89+E89-D89</f>
        <v>420172503</v>
      </c>
    </row>
    <row r="90" spans="1:10" ht="15.75" thickBot="1" x14ac:dyDescent="0.3">
      <c r="A90" s="8"/>
      <c r="B90" s="7" t="s">
        <v>160</v>
      </c>
      <c r="C90" s="9"/>
      <c r="D90" s="7"/>
      <c r="E90" s="7"/>
      <c r="F90" s="10"/>
      <c r="G90" s="10">
        <v>99960698</v>
      </c>
      <c r="I90" s="16"/>
    </row>
    <row r="91" spans="1:10" ht="15.75" thickBot="1" x14ac:dyDescent="0.3">
      <c r="A91" s="26" t="s">
        <v>161</v>
      </c>
      <c r="B91" s="27"/>
      <c r="C91" s="17"/>
      <c r="D91" s="17"/>
      <c r="E91" s="17"/>
      <c r="F91" s="11">
        <f>SUM(F86:F90)</f>
        <v>38067881</v>
      </c>
      <c r="G91" s="11">
        <f>SUM(G86:G90)</f>
        <v>554554537</v>
      </c>
      <c r="H91" s="16"/>
    </row>
    <row r="92" spans="1:10" ht="15.75" thickBot="1" x14ac:dyDescent="0.3">
      <c r="A92" s="28" t="s">
        <v>162</v>
      </c>
      <c r="B92" s="29"/>
      <c r="C92" s="19"/>
      <c r="D92" s="19"/>
      <c r="E92" s="19"/>
      <c r="F92" s="20">
        <f>F91+F84</f>
        <v>38365532</v>
      </c>
      <c r="G92" s="20">
        <f>G91+G84</f>
        <v>1889596204</v>
      </c>
      <c r="H92" s="12">
        <f>G92-F92</f>
        <v>1851230672</v>
      </c>
      <c r="J92" s="16"/>
    </row>
    <row r="93" spans="1:10" ht="15.75" thickBot="1" x14ac:dyDescent="0.3">
      <c r="A93" s="26" t="s">
        <v>163</v>
      </c>
      <c r="B93" s="27"/>
      <c r="C93" s="7"/>
      <c r="D93" s="7"/>
      <c r="E93" s="7"/>
      <c r="F93" s="7"/>
      <c r="G93" s="7"/>
    </row>
    <row r="94" spans="1:10" ht="15.75" thickBot="1" x14ac:dyDescent="0.3">
      <c r="A94" s="8" t="s">
        <v>164</v>
      </c>
      <c r="B94" s="7" t="s">
        <v>165</v>
      </c>
      <c r="C94" s="9"/>
      <c r="D94" s="7"/>
      <c r="E94" s="7"/>
      <c r="F94" s="10"/>
      <c r="G94" s="10">
        <v>1367250</v>
      </c>
    </row>
    <row r="95" spans="1:10" ht="15.75" thickBot="1" x14ac:dyDescent="0.3">
      <c r="A95" s="8" t="s">
        <v>166</v>
      </c>
      <c r="B95" s="7" t="s">
        <v>167</v>
      </c>
      <c r="C95" s="9"/>
      <c r="D95" s="7"/>
      <c r="E95" s="7"/>
      <c r="F95" s="7"/>
      <c r="G95" s="10">
        <v>5702343</v>
      </c>
    </row>
    <row r="96" spans="1:10" ht="26.25" thickBot="1" x14ac:dyDescent="0.3">
      <c r="A96" s="8" t="s">
        <v>168</v>
      </c>
      <c r="B96" s="7" t="s">
        <v>169</v>
      </c>
      <c r="C96" s="9"/>
      <c r="D96" s="7"/>
      <c r="E96" s="7"/>
      <c r="F96" s="7"/>
      <c r="G96" s="10">
        <v>1662319</v>
      </c>
    </row>
    <row r="97" spans="1:7" ht="15.75" thickBot="1" x14ac:dyDescent="0.3">
      <c r="A97" s="8" t="s">
        <v>170</v>
      </c>
      <c r="B97" s="7" t="s">
        <v>171</v>
      </c>
      <c r="C97" s="9"/>
      <c r="D97" s="7"/>
      <c r="E97" s="7"/>
      <c r="F97" s="7"/>
      <c r="G97" s="10">
        <v>43714783</v>
      </c>
    </row>
    <row r="98" spans="1:7" ht="15.75" thickBot="1" x14ac:dyDescent="0.3">
      <c r="A98" s="8" t="s">
        <v>172</v>
      </c>
      <c r="B98" s="7" t="s">
        <v>173</v>
      </c>
      <c r="C98" s="9"/>
      <c r="D98" s="7"/>
      <c r="E98" s="7"/>
      <c r="F98" s="7"/>
      <c r="G98" s="10">
        <v>7184838</v>
      </c>
    </row>
    <row r="99" spans="1:7" ht="15.75" thickBot="1" x14ac:dyDescent="0.3">
      <c r="A99" s="8" t="s">
        <v>174</v>
      </c>
      <c r="B99" s="7" t="s">
        <v>175</v>
      </c>
      <c r="C99" s="9"/>
      <c r="D99" s="7"/>
      <c r="E99" s="7"/>
      <c r="F99" s="7"/>
      <c r="G99" s="10"/>
    </row>
    <row r="100" spans="1:7" ht="15.75" thickBot="1" x14ac:dyDescent="0.3">
      <c r="A100" s="8" t="s">
        <v>176</v>
      </c>
      <c r="B100" s="7" t="s">
        <v>177</v>
      </c>
      <c r="C100" s="21"/>
      <c r="D100" s="7"/>
      <c r="E100" s="7"/>
      <c r="F100" s="7"/>
      <c r="G100" s="10">
        <v>63465829</v>
      </c>
    </row>
    <row r="101" spans="1:7" ht="15.75" thickBot="1" x14ac:dyDescent="0.3">
      <c r="A101" s="8" t="s">
        <v>178</v>
      </c>
      <c r="B101" s="7" t="s">
        <v>179</v>
      </c>
      <c r="C101" s="9"/>
      <c r="D101" s="7"/>
      <c r="E101" s="7"/>
      <c r="F101" s="7"/>
      <c r="G101" s="10">
        <v>40316930</v>
      </c>
    </row>
    <row r="102" spans="1:7" ht="15.75" thickBot="1" x14ac:dyDescent="0.3">
      <c r="A102" s="8" t="s">
        <v>180</v>
      </c>
      <c r="B102" s="7" t="s">
        <v>181</v>
      </c>
      <c r="C102" s="9"/>
      <c r="D102" s="7"/>
      <c r="E102" s="7"/>
      <c r="F102" s="7"/>
      <c r="G102" s="10">
        <v>188147746</v>
      </c>
    </row>
    <row r="103" spans="1:7" ht="15.75" thickBot="1" x14ac:dyDescent="0.3">
      <c r="A103" s="8" t="s">
        <v>182</v>
      </c>
      <c r="B103" s="7" t="s">
        <v>183</v>
      </c>
      <c r="C103" s="9"/>
      <c r="D103" s="7"/>
      <c r="E103" s="7"/>
      <c r="F103" s="7"/>
      <c r="G103" s="10">
        <v>13003280</v>
      </c>
    </row>
    <row r="104" spans="1:7" ht="15.75" thickBot="1" x14ac:dyDescent="0.3">
      <c r="A104" s="8" t="s">
        <v>184</v>
      </c>
      <c r="B104" s="7" t="s">
        <v>185</v>
      </c>
      <c r="C104" s="9"/>
      <c r="D104" s="7"/>
      <c r="E104" s="7"/>
      <c r="F104" s="7"/>
      <c r="G104" s="10">
        <v>7616492</v>
      </c>
    </row>
    <row r="105" spans="1:7" ht="15.75" thickBot="1" x14ac:dyDescent="0.3">
      <c r="A105" s="8" t="s">
        <v>186</v>
      </c>
      <c r="B105" s="7" t="s">
        <v>187</v>
      </c>
      <c r="C105" s="9"/>
      <c r="D105" s="7"/>
      <c r="E105" s="7"/>
      <c r="F105" s="7"/>
      <c r="G105" s="10">
        <v>70523468</v>
      </c>
    </row>
    <row r="106" spans="1:7" ht="15.75" thickBot="1" x14ac:dyDescent="0.3">
      <c r="A106" s="8" t="s">
        <v>188</v>
      </c>
      <c r="B106" s="7" t="s">
        <v>189</v>
      </c>
      <c r="C106" s="9"/>
      <c r="D106" s="7"/>
      <c r="E106" s="7"/>
      <c r="F106" s="7"/>
      <c r="G106" s="10">
        <v>25874808</v>
      </c>
    </row>
    <row r="107" spans="1:7" ht="26.25" thickBot="1" x14ac:dyDescent="0.3">
      <c r="A107" s="8" t="s">
        <v>190</v>
      </c>
      <c r="B107" s="7" t="s">
        <v>191</v>
      </c>
      <c r="C107" s="9"/>
      <c r="D107" s="7"/>
      <c r="E107" s="7"/>
      <c r="F107" s="7"/>
      <c r="G107" s="10"/>
    </row>
    <row r="108" spans="1:7" ht="26.25" thickBot="1" x14ac:dyDescent="0.3">
      <c r="A108" s="8" t="s">
        <v>192</v>
      </c>
      <c r="B108" s="7" t="s">
        <v>193</v>
      </c>
      <c r="C108" s="9"/>
      <c r="D108" s="7"/>
      <c r="E108" s="7"/>
      <c r="F108" s="7"/>
      <c r="G108" s="10">
        <v>81413423</v>
      </c>
    </row>
    <row r="109" spans="1:7" ht="15.75" thickBot="1" x14ac:dyDescent="0.3">
      <c r="A109" s="8" t="s">
        <v>194</v>
      </c>
      <c r="B109" s="7" t="s">
        <v>195</v>
      </c>
      <c r="C109" s="9"/>
      <c r="D109" s="7"/>
      <c r="E109" s="7"/>
      <c r="F109" s="7"/>
      <c r="G109" s="10"/>
    </row>
    <row r="110" spans="1:7" ht="15.75" thickBot="1" x14ac:dyDescent="0.3">
      <c r="A110" s="8" t="s">
        <v>196</v>
      </c>
      <c r="B110" s="7" t="s">
        <v>197</v>
      </c>
      <c r="C110" s="9"/>
      <c r="D110" s="7"/>
      <c r="E110" s="7"/>
      <c r="F110" s="7"/>
      <c r="G110" s="10">
        <v>3478992</v>
      </c>
    </row>
    <row r="111" spans="1:7" ht="15.75" thickBot="1" x14ac:dyDescent="0.3">
      <c r="A111" s="8" t="s">
        <v>198</v>
      </c>
      <c r="B111" s="7" t="s">
        <v>199</v>
      </c>
      <c r="C111" s="9"/>
      <c r="D111" s="7"/>
      <c r="E111" s="7"/>
      <c r="F111" s="7"/>
      <c r="G111" s="10"/>
    </row>
    <row r="112" spans="1:7" ht="15.75" thickBot="1" x14ac:dyDescent="0.3">
      <c r="A112" s="8" t="s">
        <v>200</v>
      </c>
      <c r="B112" s="7" t="s">
        <v>201</v>
      </c>
      <c r="C112" s="9"/>
      <c r="D112" s="7"/>
      <c r="E112" s="7"/>
      <c r="F112" s="7"/>
      <c r="G112" s="10">
        <v>10902828</v>
      </c>
    </row>
    <row r="113" spans="1:7" ht="15.75" thickBot="1" x14ac:dyDescent="0.3">
      <c r="A113" s="8" t="s">
        <v>202</v>
      </c>
      <c r="B113" s="7" t="s">
        <v>203</v>
      </c>
      <c r="C113" s="9"/>
      <c r="D113" s="7"/>
      <c r="E113" s="7"/>
      <c r="F113" s="7"/>
      <c r="G113" s="10"/>
    </row>
    <row r="114" spans="1:7" ht="15.75" thickBot="1" x14ac:dyDescent="0.3">
      <c r="A114" s="8" t="s">
        <v>204</v>
      </c>
      <c r="B114" s="7" t="s">
        <v>205</v>
      </c>
      <c r="C114" s="9"/>
      <c r="D114" s="7"/>
      <c r="E114" s="7"/>
      <c r="F114" s="7"/>
      <c r="G114" s="10">
        <v>3117761</v>
      </c>
    </row>
    <row r="115" spans="1:7" ht="15.75" customHeight="1" thickBot="1" x14ac:dyDescent="0.3">
      <c r="A115" s="26" t="s">
        <v>206</v>
      </c>
      <c r="B115" s="27"/>
      <c r="C115" s="17"/>
      <c r="D115" s="17"/>
      <c r="E115" s="17"/>
      <c r="F115" s="11">
        <f>SUM(F94:F114)</f>
        <v>0</v>
      </c>
      <c r="G115" s="11">
        <f>SUM(G94:G114)</f>
        <v>567493090</v>
      </c>
    </row>
    <row r="116" spans="1:7" ht="15.75" thickBot="1" x14ac:dyDescent="0.3">
      <c r="A116" s="26" t="s">
        <v>207</v>
      </c>
      <c r="B116" s="27"/>
      <c r="C116" s="7"/>
      <c r="D116" s="7"/>
      <c r="E116" s="7"/>
      <c r="F116" s="7"/>
      <c r="G116" s="7"/>
    </row>
    <row r="117" spans="1:7" ht="15.75" thickBot="1" x14ac:dyDescent="0.3">
      <c r="A117" s="8" t="s">
        <v>208</v>
      </c>
      <c r="B117" s="22" t="s">
        <v>209</v>
      </c>
      <c r="C117" s="9"/>
      <c r="D117" s="7"/>
      <c r="E117" s="7"/>
      <c r="F117" s="10">
        <v>293766283</v>
      </c>
      <c r="G117" s="7"/>
    </row>
    <row r="118" spans="1:7" ht="15.75" thickBot="1" x14ac:dyDescent="0.3">
      <c r="A118" s="8" t="s">
        <v>210</v>
      </c>
      <c r="B118" s="22" t="s">
        <v>211</v>
      </c>
      <c r="C118" s="9"/>
      <c r="D118" s="7"/>
      <c r="E118" s="7"/>
      <c r="F118" s="10">
        <v>6448072</v>
      </c>
      <c r="G118" s="7"/>
    </row>
    <row r="119" spans="1:7" ht="26.25" thickBot="1" x14ac:dyDescent="0.3">
      <c r="A119" s="8" t="s">
        <v>212</v>
      </c>
      <c r="B119" s="22" t="s">
        <v>213</v>
      </c>
      <c r="C119" s="9"/>
      <c r="D119" s="7"/>
      <c r="E119" s="7"/>
      <c r="F119" s="10">
        <v>3982561</v>
      </c>
      <c r="G119" s="7"/>
    </row>
    <row r="120" spans="1:7" ht="15.75" thickBot="1" x14ac:dyDescent="0.3">
      <c r="A120" s="8" t="s">
        <v>214</v>
      </c>
      <c r="B120" s="22" t="s">
        <v>215</v>
      </c>
      <c r="C120" s="9"/>
      <c r="D120" s="7"/>
      <c r="E120" s="7"/>
      <c r="F120" s="10">
        <v>4293615</v>
      </c>
      <c r="G120" s="7"/>
    </row>
    <row r="121" spans="1:7" ht="15.75" thickBot="1" x14ac:dyDescent="0.3">
      <c r="A121" s="8" t="s">
        <v>216</v>
      </c>
      <c r="B121" s="22" t="s">
        <v>217</v>
      </c>
      <c r="C121" s="9"/>
      <c r="D121" s="7"/>
      <c r="E121" s="7"/>
      <c r="F121" s="10">
        <v>898736</v>
      </c>
      <c r="G121" s="7"/>
    </row>
    <row r="122" spans="1:7" ht="26.25" thickBot="1" x14ac:dyDescent="0.3">
      <c r="A122" s="8" t="s">
        <v>218</v>
      </c>
      <c r="B122" s="22" t="s">
        <v>219</v>
      </c>
      <c r="C122" s="9"/>
      <c r="D122" s="7"/>
      <c r="E122" s="7"/>
      <c r="F122" s="10">
        <v>2443566</v>
      </c>
      <c r="G122" s="7"/>
    </row>
    <row r="123" spans="1:7" ht="15.75" thickBot="1" x14ac:dyDescent="0.3">
      <c r="A123" s="8" t="s">
        <v>220</v>
      </c>
      <c r="B123" s="22" t="s">
        <v>221</v>
      </c>
      <c r="C123" s="9"/>
      <c r="D123" s="7"/>
      <c r="E123" s="7"/>
      <c r="F123" s="10">
        <v>266594</v>
      </c>
      <c r="G123" s="7"/>
    </row>
    <row r="124" spans="1:7" ht="15.75" thickBot="1" x14ac:dyDescent="0.3">
      <c r="A124" s="8" t="s">
        <v>222</v>
      </c>
      <c r="B124" s="22" t="s">
        <v>223</v>
      </c>
      <c r="C124" s="9"/>
      <c r="D124" s="7"/>
      <c r="E124" s="7"/>
      <c r="F124" s="10">
        <v>13854980</v>
      </c>
      <c r="G124" s="7"/>
    </row>
    <row r="125" spans="1:7" ht="26.25" thickBot="1" x14ac:dyDescent="0.3">
      <c r="A125" s="8" t="s">
        <v>224</v>
      </c>
      <c r="B125" s="22" t="s">
        <v>225</v>
      </c>
      <c r="C125" s="9"/>
      <c r="D125" s="7"/>
      <c r="E125" s="7"/>
      <c r="F125" s="10">
        <v>210084</v>
      </c>
      <c r="G125" s="7"/>
    </row>
    <row r="126" spans="1:7" ht="15.75" thickBot="1" x14ac:dyDescent="0.3">
      <c r="A126" s="8" t="s">
        <v>226</v>
      </c>
      <c r="B126" s="22" t="s">
        <v>227</v>
      </c>
      <c r="C126" s="9"/>
      <c r="D126" s="7"/>
      <c r="E126" s="7"/>
      <c r="F126" s="10">
        <v>6866736</v>
      </c>
      <c r="G126" s="7"/>
    </row>
    <row r="127" spans="1:7" ht="15.75" thickBot="1" x14ac:dyDescent="0.3">
      <c r="A127" s="8" t="s">
        <v>228</v>
      </c>
      <c r="B127" s="22" t="s">
        <v>229</v>
      </c>
      <c r="C127" s="9"/>
      <c r="D127" s="7"/>
      <c r="E127" s="7"/>
      <c r="F127" s="10">
        <v>1568833</v>
      </c>
      <c r="G127" s="7"/>
    </row>
    <row r="128" spans="1:7" ht="26.25" thickBot="1" x14ac:dyDescent="0.3">
      <c r="A128" s="8" t="s">
        <v>230</v>
      </c>
      <c r="B128" s="22" t="s">
        <v>231</v>
      </c>
      <c r="C128" s="9"/>
      <c r="D128" s="7"/>
      <c r="E128" s="7"/>
      <c r="F128" s="10">
        <v>127900</v>
      </c>
      <c r="G128" s="7"/>
    </row>
    <row r="129" spans="1:7" ht="15.75" thickBot="1" x14ac:dyDescent="0.3">
      <c r="A129" s="8" t="s">
        <v>232</v>
      </c>
      <c r="B129" s="22" t="s">
        <v>233</v>
      </c>
      <c r="C129" s="9"/>
      <c r="D129" s="7"/>
      <c r="E129" s="7"/>
      <c r="F129" s="10">
        <v>15880158</v>
      </c>
      <c r="G129" s="7"/>
    </row>
    <row r="130" spans="1:7" ht="26.25" thickBot="1" x14ac:dyDescent="0.3">
      <c r="A130" s="8" t="s">
        <v>234</v>
      </c>
      <c r="B130" s="22" t="s">
        <v>235</v>
      </c>
      <c r="C130" s="9"/>
      <c r="D130" s="7"/>
      <c r="E130" s="7"/>
      <c r="F130" s="10">
        <v>0</v>
      </c>
      <c r="G130" s="7"/>
    </row>
    <row r="131" spans="1:7" ht="15.75" thickBot="1" x14ac:dyDescent="0.3">
      <c r="A131" s="8" t="s">
        <v>236</v>
      </c>
      <c r="B131" s="22" t="s">
        <v>237</v>
      </c>
      <c r="C131" s="9"/>
      <c r="D131" s="7"/>
      <c r="E131" s="7"/>
      <c r="F131" s="10">
        <v>1959060</v>
      </c>
      <c r="G131" s="7"/>
    </row>
    <row r="132" spans="1:7" ht="26.25" thickBot="1" x14ac:dyDescent="0.3">
      <c r="A132" s="8" t="s">
        <v>238</v>
      </c>
      <c r="B132" s="22" t="s">
        <v>239</v>
      </c>
      <c r="C132" s="9"/>
      <c r="D132" s="7"/>
      <c r="E132" s="7"/>
      <c r="F132" s="10">
        <v>0</v>
      </c>
      <c r="G132" s="7"/>
    </row>
    <row r="133" spans="1:7" ht="15.75" thickBot="1" x14ac:dyDescent="0.3">
      <c r="A133" s="8" t="s">
        <v>240</v>
      </c>
      <c r="B133" s="22" t="s">
        <v>241</v>
      </c>
      <c r="C133" s="9"/>
      <c r="D133" s="7"/>
      <c r="E133" s="7"/>
      <c r="F133" s="10">
        <v>2080781</v>
      </c>
      <c r="G133" s="7"/>
    </row>
    <row r="134" spans="1:7" ht="15.75" thickBot="1" x14ac:dyDescent="0.3">
      <c r="A134" s="8" t="s">
        <v>242</v>
      </c>
      <c r="B134" s="22" t="s">
        <v>243</v>
      </c>
      <c r="C134" s="9"/>
      <c r="D134" s="7"/>
      <c r="E134" s="7"/>
      <c r="F134" s="10">
        <v>392437</v>
      </c>
      <c r="G134" s="7"/>
    </row>
    <row r="135" spans="1:7" ht="15.75" thickBot="1" x14ac:dyDescent="0.3">
      <c r="A135" s="8" t="s">
        <v>244</v>
      </c>
      <c r="B135" s="22" t="s">
        <v>245</v>
      </c>
      <c r="C135" s="9"/>
      <c r="D135" s="7"/>
      <c r="E135" s="7"/>
      <c r="F135" s="10">
        <v>16235897</v>
      </c>
      <c r="G135" s="7"/>
    </row>
    <row r="136" spans="1:7" ht="15.75" thickBot="1" x14ac:dyDescent="0.3">
      <c r="A136" s="8" t="s">
        <v>246</v>
      </c>
      <c r="B136" s="22" t="s">
        <v>247</v>
      </c>
      <c r="C136" s="9"/>
      <c r="D136" s="7"/>
      <c r="E136" s="7"/>
      <c r="F136" s="10">
        <v>1519000</v>
      </c>
      <c r="G136" s="7"/>
    </row>
    <row r="137" spans="1:7" ht="15.75" thickBot="1" x14ac:dyDescent="0.3">
      <c r="A137" s="8" t="s">
        <v>248</v>
      </c>
      <c r="B137" s="22" t="s">
        <v>249</v>
      </c>
      <c r="C137" s="9"/>
      <c r="D137" s="7"/>
      <c r="E137" s="7"/>
      <c r="F137" s="10">
        <v>0</v>
      </c>
      <c r="G137" s="7"/>
    </row>
    <row r="138" spans="1:7" ht="26.25" thickBot="1" x14ac:dyDescent="0.3">
      <c r="A138" s="8" t="s">
        <v>250</v>
      </c>
      <c r="B138" s="22" t="s">
        <v>251</v>
      </c>
      <c r="C138" s="9"/>
      <c r="D138" s="7"/>
      <c r="E138" s="7"/>
      <c r="F138" s="10">
        <v>0</v>
      </c>
      <c r="G138" s="7"/>
    </row>
    <row r="139" spans="1:7" ht="26.25" thickBot="1" x14ac:dyDescent="0.3">
      <c r="A139" s="8" t="s">
        <v>252</v>
      </c>
      <c r="B139" s="22" t="s">
        <v>253</v>
      </c>
      <c r="C139" s="9"/>
      <c r="D139" s="7"/>
      <c r="E139" s="7"/>
      <c r="F139" s="10">
        <v>2913084</v>
      </c>
      <c r="G139" s="7"/>
    </row>
    <row r="140" spans="1:7" ht="26.25" thickBot="1" x14ac:dyDescent="0.3">
      <c r="A140" s="8" t="s">
        <v>254</v>
      </c>
      <c r="B140" s="22" t="s">
        <v>255</v>
      </c>
      <c r="C140" s="9"/>
      <c r="D140" s="7"/>
      <c r="E140" s="7"/>
      <c r="F140" s="10">
        <v>614400</v>
      </c>
      <c r="G140" s="7"/>
    </row>
    <row r="141" spans="1:7" ht="26.25" thickBot="1" x14ac:dyDescent="0.3">
      <c r="A141" s="8" t="s">
        <v>256</v>
      </c>
      <c r="B141" s="22" t="s">
        <v>257</v>
      </c>
      <c r="C141" s="9"/>
      <c r="D141" s="7"/>
      <c r="E141" s="7"/>
      <c r="F141" s="10">
        <v>0</v>
      </c>
      <c r="G141" s="7"/>
    </row>
    <row r="142" spans="1:7" ht="39" thickBot="1" x14ac:dyDescent="0.3">
      <c r="A142" s="8" t="s">
        <v>258</v>
      </c>
      <c r="B142" s="22" t="s">
        <v>259</v>
      </c>
      <c r="C142" s="9"/>
      <c r="D142" s="7"/>
      <c r="E142" s="7"/>
      <c r="F142" s="10">
        <v>0</v>
      </c>
      <c r="G142" s="7"/>
    </row>
    <row r="143" spans="1:7" ht="15.75" thickBot="1" x14ac:dyDescent="0.3">
      <c r="A143" s="8" t="s">
        <v>260</v>
      </c>
      <c r="B143" s="22" t="s">
        <v>261</v>
      </c>
      <c r="C143" s="9"/>
      <c r="D143" s="7"/>
      <c r="E143" s="7"/>
      <c r="F143" s="10">
        <v>218353</v>
      </c>
      <c r="G143" s="7"/>
    </row>
    <row r="144" spans="1:7" ht="26.25" thickBot="1" x14ac:dyDescent="0.3">
      <c r="A144" s="8" t="s">
        <v>262</v>
      </c>
      <c r="B144" s="22" t="s">
        <v>263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264</v>
      </c>
      <c r="B145" s="22" t="s">
        <v>265</v>
      </c>
      <c r="C145" s="9"/>
      <c r="D145" s="7"/>
      <c r="E145" s="7"/>
      <c r="F145" s="10">
        <v>0</v>
      </c>
      <c r="G145" s="7"/>
    </row>
    <row r="146" spans="1:7" ht="15.75" thickBot="1" x14ac:dyDescent="0.3">
      <c r="A146" s="8" t="s">
        <v>266</v>
      </c>
      <c r="B146" s="22" t="s">
        <v>267</v>
      </c>
      <c r="C146" s="9"/>
      <c r="D146" s="7"/>
      <c r="E146" s="7"/>
      <c r="F146" s="10">
        <v>4218236</v>
      </c>
      <c r="G146" s="7"/>
    </row>
    <row r="147" spans="1:7" ht="26.25" thickBot="1" x14ac:dyDescent="0.3">
      <c r="A147" s="8" t="s">
        <v>268</v>
      </c>
      <c r="B147" s="22" t="s">
        <v>269</v>
      </c>
      <c r="C147" s="9"/>
      <c r="D147" s="7"/>
      <c r="E147" s="7"/>
      <c r="F147" s="10">
        <v>0</v>
      </c>
      <c r="G147" s="7"/>
    </row>
    <row r="148" spans="1:7" ht="26.25" thickBot="1" x14ac:dyDescent="0.3">
      <c r="A148" s="8" t="s">
        <v>270</v>
      </c>
      <c r="B148" s="22" t="s">
        <v>271</v>
      </c>
      <c r="C148" s="9"/>
      <c r="D148" s="7"/>
      <c r="E148" s="7"/>
      <c r="F148" s="10">
        <v>9162041</v>
      </c>
      <c r="G148" s="10"/>
    </row>
    <row r="149" spans="1:7" ht="26.25" thickBot="1" x14ac:dyDescent="0.3">
      <c r="A149" s="8" t="s">
        <v>272</v>
      </c>
      <c r="B149" s="22" t="s">
        <v>273</v>
      </c>
      <c r="C149" s="9"/>
      <c r="D149" s="7"/>
      <c r="E149" s="7"/>
      <c r="F149" s="10">
        <v>0</v>
      </c>
      <c r="G149" s="7"/>
    </row>
    <row r="150" spans="1:7" ht="26.25" thickBot="1" x14ac:dyDescent="0.3">
      <c r="A150" s="8" t="s">
        <v>274</v>
      </c>
      <c r="B150" s="22" t="s">
        <v>275</v>
      </c>
      <c r="C150" s="9"/>
      <c r="D150" s="7"/>
      <c r="E150" s="7"/>
      <c r="F150" s="10">
        <v>861666</v>
      </c>
      <c r="G150" s="7"/>
    </row>
    <row r="151" spans="1:7" ht="26.25" thickBot="1" x14ac:dyDescent="0.3">
      <c r="A151" s="8" t="s">
        <v>276</v>
      </c>
      <c r="B151" s="22" t="s">
        <v>277</v>
      </c>
      <c r="C151" s="9"/>
      <c r="D151" s="7"/>
      <c r="E151" s="7"/>
      <c r="F151" s="10">
        <v>5223563</v>
      </c>
      <c r="G151" s="7"/>
    </row>
    <row r="152" spans="1:7" ht="26.25" thickBot="1" x14ac:dyDescent="0.3">
      <c r="A152" s="8" t="s">
        <v>278</v>
      </c>
      <c r="B152" s="22" t="s">
        <v>279</v>
      </c>
      <c r="C152" s="9"/>
      <c r="D152" s="7"/>
      <c r="E152" s="7"/>
      <c r="F152" s="10">
        <v>3752684</v>
      </c>
      <c r="G152" s="7"/>
    </row>
    <row r="153" spans="1:7" ht="15.75" thickBot="1" x14ac:dyDescent="0.3">
      <c r="A153" s="8" t="s">
        <v>280</v>
      </c>
      <c r="B153" s="22" t="s">
        <v>281</v>
      </c>
      <c r="C153" s="9"/>
      <c r="D153" s="7"/>
      <c r="E153" s="7"/>
      <c r="F153" s="10">
        <v>2414824</v>
      </c>
      <c r="G153" s="7"/>
    </row>
    <row r="154" spans="1:7" ht="26.25" thickBot="1" x14ac:dyDescent="0.3">
      <c r="A154" s="8" t="s">
        <v>282</v>
      </c>
      <c r="B154" s="22" t="s">
        <v>283</v>
      </c>
      <c r="C154" s="9"/>
      <c r="D154" s="7"/>
      <c r="E154" s="7"/>
      <c r="F154" s="10">
        <v>0</v>
      </c>
      <c r="G154" s="7"/>
    </row>
    <row r="155" spans="1:7" ht="15.75" thickBot="1" x14ac:dyDescent="0.3">
      <c r="A155" s="8" t="s">
        <v>284</v>
      </c>
      <c r="B155" s="22" t="s">
        <v>285</v>
      </c>
      <c r="C155" s="9"/>
      <c r="D155" s="7"/>
      <c r="E155" s="7"/>
      <c r="F155" s="10">
        <v>29832</v>
      </c>
      <c r="G155" s="7"/>
    </row>
    <row r="156" spans="1:7" ht="15.75" thickBot="1" x14ac:dyDescent="0.3">
      <c r="A156" s="8" t="s">
        <v>286</v>
      </c>
      <c r="B156" s="22" t="s">
        <v>287</v>
      </c>
      <c r="C156" s="9"/>
      <c r="D156" s="7"/>
      <c r="E156" s="7"/>
      <c r="F156" s="10">
        <v>16474181</v>
      </c>
      <c r="G156" s="7"/>
    </row>
    <row r="157" spans="1:7" ht="15.75" thickBot="1" x14ac:dyDescent="0.3">
      <c r="A157" s="8" t="s">
        <v>288</v>
      </c>
      <c r="B157" s="22" t="s">
        <v>289</v>
      </c>
      <c r="C157" s="9"/>
      <c r="D157" s="7"/>
      <c r="E157" s="7"/>
      <c r="F157" s="10">
        <v>0</v>
      </c>
      <c r="G157" s="7"/>
    </row>
    <row r="158" spans="1:7" ht="26.25" thickBot="1" x14ac:dyDescent="0.3">
      <c r="A158" s="8" t="s">
        <v>290</v>
      </c>
      <c r="B158" s="22" t="s">
        <v>291</v>
      </c>
      <c r="C158" s="9"/>
      <c r="D158" s="7"/>
      <c r="E158" s="7"/>
      <c r="F158" s="10">
        <v>0</v>
      </c>
      <c r="G158" s="7"/>
    </row>
    <row r="159" spans="1:7" ht="15.75" thickBot="1" x14ac:dyDescent="0.3">
      <c r="A159" s="8" t="s">
        <v>292</v>
      </c>
      <c r="B159" s="22" t="s">
        <v>293</v>
      </c>
      <c r="C159" s="9"/>
      <c r="D159" s="7"/>
      <c r="E159" s="7"/>
      <c r="F159" s="10">
        <v>402000</v>
      </c>
      <c r="G159" s="7"/>
    </row>
    <row r="160" spans="1:7" ht="26.25" thickBot="1" x14ac:dyDescent="0.3">
      <c r="A160" s="8" t="s">
        <v>294</v>
      </c>
      <c r="B160" s="22" t="s">
        <v>295</v>
      </c>
      <c r="C160" s="9"/>
      <c r="D160" s="7"/>
      <c r="E160" s="7"/>
      <c r="F160" s="10">
        <v>50595</v>
      </c>
      <c r="G160" s="7"/>
    </row>
    <row r="161" spans="1:7" ht="15.75" thickBot="1" x14ac:dyDescent="0.3">
      <c r="A161" s="8" t="s">
        <v>296</v>
      </c>
      <c r="B161" s="22" t="s">
        <v>297</v>
      </c>
      <c r="C161" s="9"/>
      <c r="D161" s="7"/>
      <c r="E161" s="7"/>
      <c r="F161" s="10">
        <v>189384</v>
      </c>
      <c r="G161" s="7"/>
    </row>
    <row r="162" spans="1:7" ht="15.75" thickBot="1" x14ac:dyDescent="0.3">
      <c r="A162" s="8" t="s">
        <v>298</v>
      </c>
      <c r="B162" s="22" t="s">
        <v>299</v>
      </c>
      <c r="C162" s="9"/>
      <c r="D162" s="7"/>
      <c r="E162" s="7"/>
      <c r="F162" s="10">
        <v>0</v>
      </c>
      <c r="G162" s="7"/>
    </row>
    <row r="163" spans="1:7" ht="26.25" thickBot="1" x14ac:dyDescent="0.3">
      <c r="A163" s="8" t="s">
        <v>300</v>
      </c>
      <c r="B163" s="22" t="s">
        <v>301</v>
      </c>
      <c r="C163" s="9"/>
      <c r="D163" s="7"/>
      <c r="E163" s="7"/>
      <c r="F163" s="10">
        <v>703800</v>
      </c>
      <c r="G163" s="7"/>
    </row>
    <row r="164" spans="1:7" ht="15.75" thickBot="1" x14ac:dyDescent="0.3">
      <c r="A164" s="8" t="s">
        <v>302</v>
      </c>
      <c r="B164" s="22" t="s">
        <v>303</v>
      </c>
      <c r="C164" s="9"/>
      <c r="D164" s="7"/>
      <c r="E164" s="7"/>
      <c r="F164" s="10">
        <v>452393</v>
      </c>
      <c r="G164" s="7"/>
    </row>
    <row r="165" spans="1:7" ht="39" thickBot="1" x14ac:dyDescent="0.3">
      <c r="A165" s="8" t="s">
        <v>304</v>
      </c>
      <c r="B165" s="22" t="s">
        <v>305</v>
      </c>
      <c r="C165" s="9"/>
      <c r="D165" s="7"/>
      <c r="E165" s="7"/>
      <c r="F165" s="10">
        <v>0</v>
      </c>
      <c r="G165" s="7"/>
    </row>
    <row r="166" spans="1:7" ht="26.25" thickBot="1" x14ac:dyDescent="0.3">
      <c r="A166" s="8" t="s">
        <v>306</v>
      </c>
      <c r="B166" s="22" t="s">
        <v>307</v>
      </c>
      <c r="C166" s="9"/>
      <c r="D166" s="7"/>
      <c r="E166" s="7"/>
      <c r="F166" s="10">
        <v>0</v>
      </c>
      <c r="G166" s="7"/>
    </row>
    <row r="167" spans="1:7" ht="15.75" thickBot="1" x14ac:dyDescent="0.3">
      <c r="A167" s="8" t="s">
        <v>308</v>
      </c>
      <c r="B167" s="22" t="s">
        <v>309</v>
      </c>
      <c r="C167" s="9"/>
      <c r="D167" s="7"/>
      <c r="E167" s="7"/>
      <c r="F167" s="10">
        <v>3277838</v>
      </c>
      <c r="G167" s="7"/>
    </row>
    <row r="168" spans="1:7" ht="15.75" thickBot="1" x14ac:dyDescent="0.3">
      <c r="A168" s="8" t="s">
        <v>310</v>
      </c>
      <c r="B168" s="22" t="s">
        <v>311</v>
      </c>
      <c r="C168" s="9"/>
      <c r="D168" s="7"/>
      <c r="E168" s="7"/>
      <c r="F168" s="10">
        <v>9391631</v>
      </c>
      <c r="G168" s="7"/>
    </row>
    <row r="169" spans="1:7" ht="26.25" thickBot="1" x14ac:dyDescent="0.3">
      <c r="A169" s="8" t="s">
        <v>312</v>
      </c>
      <c r="B169" s="22" t="s">
        <v>313</v>
      </c>
      <c r="C169" s="9"/>
      <c r="D169" s="7"/>
      <c r="E169" s="7"/>
      <c r="F169" s="10">
        <v>951223</v>
      </c>
      <c r="G169" s="7"/>
    </row>
    <row r="170" spans="1:7" ht="15.75" thickBot="1" x14ac:dyDescent="0.3">
      <c r="A170" s="8" t="s">
        <v>314</v>
      </c>
      <c r="B170" s="22" t="s">
        <v>315</v>
      </c>
      <c r="C170" s="9"/>
      <c r="D170" s="7"/>
      <c r="E170" s="7"/>
      <c r="F170" s="10">
        <v>1525770</v>
      </c>
      <c r="G170" s="7"/>
    </row>
    <row r="171" spans="1:7" ht="15.75" thickBot="1" x14ac:dyDescent="0.3">
      <c r="A171" s="8" t="s">
        <v>316</v>
      </c>
      <c r="B171" s="22" t="s">
        <v>317</v>
      </c>
      <c r="C171" s="9"/>
      <c r="D171" s="7"/>
      <c r="E171" s="7"/>
      <c r="F171" s="10">
        <v>25370902</v>
      </c>
      <c r="G171" s="7"/>
    </row>
    <row r="172" spans="1:7" ht="15.75" thickBot="1" x14ac:dyDescent="0.3">
      <c r="A172" s="8" t="s">
        <v>318</v>
      </c>
      <c r="B172" s="22" t="s">
        <v>199</v>
      </c>
      <c r="C172" s="9"/>
      <c r="D172" s="7"/>
      <c r="E172" s="7"/>
      <c r="F172" s="10">
        <v>0</v>
      </c>
      <c r="G172" s="7"/>
    </row>
    <row r="173" spans="1:7" ht="15.75" thickBot="1" x14ac:dyDescent="0.3">
      <c r="A173" s="8" t="s">
        <v>319</v>
      </c>
      <c r="B173" s="22" t="s">
        <v>320</v>
      </c>
      <c r="C173" s="9"/>
      <c r="D173" s="7"/>
      <c r="E173" s="7"/>
      <c r="F173" s="10">
        <v>0</v>
      </c>
      <c r="G173" s="7"/>
    </row>
    <row r="174" spans="1:7" ht="15.75" customHeight="1" thickBot="1" x14ac:dyDescent="0.3">
      <c r="A174" s="8" t="s">
        <v>321</v>
      </c>
      <c r="B174" s="22" t="s">
        <v>322</v>
      </c>
      <c r="C174" s="9"/>
      <c r="D174" s="7"/>
      <c r="E174" s="7"/>
      <c r="F174" s="10">
        <v>6538699</v>
      </c>
      <c r="G174" s="7"/>
    </row>
    <row r="175" spans="1:7" ht="15.75" thickBot="1" x14ac:dyDescent="0.3">
      <c r="A175" s="8" t="s">
        <v>323</v>
      </c>
      <c r="B175" s="22" t="s">
        <v>324</v>
      </c>
      <c r="C175" s="9"/>
      <c r="D175" s="7"/>
      <c r="E175" s="7"/>
      <c r="F175" s="10">
        <v>0</v>
      </c>
      <c r="G175" s="7"/>
    </row>
    <row r="176" spans="1:7" ht="15.75" thickBot="1" x14ac:dyDescent="0.3">
      <c r="A176" s="8" t="s">
        <v>325</v>
      </c>
      <c r="B176" s="22" t="s">
        <v>326</v>
      </c>
      <c r="C176" s="9"/>
      <c r="D176" s="7"/>
      <c r="E176" s="7"/>
      <c r="F176" s="10">
        <v>0</v>
      </c>
      <c r="G176" s="7"/>
    </row>
    <row r="177" spans="1:7" ht="15.75" thickBot="1" x14ac:dyDescent="0.3">
      <c r="A177" s="26" t="s">
        <v>327</v>
      </c>
      <c r="B177" s="27"/>
      <c r="C177" s="17"/>
      <c r="D177" s="17"/>
      <c r="E177" s="17"/>
      <c r="F177" s="11">
        <f>SUM(F117:F176)</f>
        <v>467532392</v>
      </c>
      <c r="G177" s="7" t="s">
        <v>328</v>
      </c>
    </row>
    <row r="178" spans="1:7" ht="15.75" thickBot="1" x14ac:dyDescent="0.3">
      <c r="A178" s="23" t="s">
        <v>329</v>
      </c>
      <c r="B178" s="19"/>
      <c r="C178" s="19"/>
      <c r="D178" s="19"/>
      <c r="E178" s="19"/>
      <c r="F178" s="24" t="s">
        <v>328</v>
      </c>
      <c r="G178" s="15">
        <f>G115-F115-F177</f>
        <v>99960698</v>
      </c>
    </row>
  </sheetData>
  <mergeCells count="20">
    <mergeCell ref="A116:B116"/>
    <mergeCell ref="A177:B177"/>
    <mergeCell ref="A84:B84"/>
    <mergeCell ref="A85:B85"/>
    <mergeCell ref="A91:B91"/>
    <mergeCell ref="A92:B92"/>
    <mergeCell ref="A93:B93"/>
    <mergeCell ref="A115:B115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26B2C-2B24-41E5-85CF-09C234E8A022}">
  <dimension ref="A2:J179"/>
  <sheetViews>
    <sheetView workbookViewId="0">
      <selection activeCell="A2" sqref="A2:G2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330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2950000</v>
      </c>
      <c r="D14" s="9">
        <v>841722</v>
      </c>
      <c r="E14" s="9">
        <v>1182351</v>
      </c>
      <c r="F14" s="9">
        <f t="shared" ref="F14:F28" si="0">C14+D14-E14</f>
        <v>2609371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91740263</v>
      </c>
      <c r="D16" s="9">
        <v>643285861</v>
      </c>
      <c r="E16" s="9">
        <v>645440218</v>
      </c>
      <c r="F16" s="9">
        <f t="shared" si="0"/>
        <v>89585906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150000000</v>
      </c>
      <c r="E18" s="9">
        <v>150000000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2682363</v>
      </c>
      <c r="D19" s="9">
        <v>27071926</v>
      </c>
      <c r="E19" s="9">
        <v>29754289</v>
      </c>
      <c r="F19" s="9">
        <f t="shared" si="0"/>
        <v>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233930423</v>
      </c>
      <c r="D20" s="9">
        <v>426456893</v>
      </c>
      <c r="E20" s="9">
        <v>417072341</v>
      </c>
      <c r="F20" s="9">
        <f>C20+D20-E20</f>
        <v>243314975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12495444</v>
      </c>
      <c r="D21" s="9">
        <v>463839647</v>
      </c>
      <c r="E21" s="9">
        <v>465244485</v>
      </c>
      <c r="F21" s="9"/>
      <c r="G21" s="9">
        <f>C21+E21-D21</f>
        <v>13900282</v>
      </c>
    </row>
    <row r="22" spans="1:8" ht="15.75" thickBot="1" x14ac:dyDescent="0.3">
      <c r="A22" s="8" t="s">
        <v>36</v>
      </c>
      <c r="B22" s="7" t="s">
        <v>37</v>
      </c>
      <c r="C22" s="9">
        <v>6059712</v>
      </c>
      <c r="D22" s="9">
        <v>46865501</v>
      </c>
      <c r="E22" s="9">
        <v>44221853</v>
      </c>
      <c r="F22" s="9">
        <f>C22+D22-E22</f>
        <v>8703360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384033</v>
      </c>
      <c r="D23" s="9">
        <v>324622</v>
      </c>
      <c r="E23" s="9">
        <v>384033</v>
      </c>
      <c r="F23" s="9">
        <f t="shared" si="0"/>
        <v>324622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3804386</v>
      </c>
      <c r="E24" s="9">
        <v>3804386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2081248</v>
      </c>
      <c r="D25" s="9">
        <v>1200000</v>
      </c>
      <c r="E25" s="9">
        <v>200000</v>
      </c>
      <c r="F25" s="9">
        <f t="shared" si="0"/>
        <v>3081248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4383795</v>
      </c>
      <c r="D26" s="9">
        <v>0</v>
      </c>
      <c r="E26" s="9">
        <v>2461750</v>
      </c>
      <c r="F26" s="9">
        <f t="shared" si="0"/>
        <v>1922045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6239442</v>
      </c>
      <c r="D27" s="9">
        <v>6798025</v>
      </c>
      <c r="E27" s="9">
        <v>6177141</v>
      </c>
      <c r="F27" s="9">
        <f t="shared" si="0"/>
        <v>6860326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7209537</v>
      </c>
      <c r="D28" s="9">
        <v>24932300</v>
      </c>
      <c r="E28" s="9">
        <v>24828730</v>
      </c>
      <c r="F28" s="9">
        <f t="shared" si="0"/>
        <v>7313107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170264</v>
      </c>
      <c r="E29" s="9">
        <v>170264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364228037</v>
      </c>
      <c r="G31" s="11">
        <f>SUM(G14:G30)</f>
        <v>13900282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2581588008</v>
      </c>
      <c r="G57" s="15">
        <f>G56+G31</f>
        <v>725708030</v>
      </c>
      <c r="H57" s="12">
        <f>F57-G57</f>
        <v>1855879978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5728576</v>
      </c>
      <c r="D60" s="9">
        <v>6876932</v>
      </c>
      <c r="E60" s="9">
        <v>820531</v>
      </c>
      <c r="F60" s="10">
        <f>D60-C60-E60</f>
        <v>327825</v>
      </c>
      <c r="G60" s="10"/>
    </row>
    <row r="61" spans="1:8" ht="26.25" thickBot="1" x14ac:dyDescent="0.3">
      <c r="A61" s="8" t="s">
        <v>104</v>
      </c>
      <c r="B61" s="7" t="s">
        <v>105</v>
      </c>
      <c r="C61" s="9">
        <v>756042</v>
      </c>
      <c r="D61" s="9">
        <v>2631040</v>
      </c>
      <c r="E61" s="9">
        <v>2503430</v>
      </c>
      <c r="F61" s="7"/>
      <c r="G61" s="10">
        <f t="shared" ref="G61:G84" si="3">C61+E61-D61</f>
        <v>628432</v>
      </c>
    </row>
    <row r="62" spans="1:8" ht="15.75" thickBot="1" x14ac:dyDescent="0.3">
      <c r="A62" s="8" t="s">
        <v>106</v>
      </c>
      <c r="B62" s="7" t="s">
        <v>107</v>
      </c>
      <c r="C62" s="9">
        <v>22862954</v>
      </c>
      <c r="D62" s="9">
        <v>168985666</v>
      </c>
      <c r="E62" s="9">
        <v>177487923</v>
      </c>
      <c r="F62" s="7"/>
      <c r="G62" s="10">
        <f t="shared" si="3"/>
        <v>31365211</v>
      </c>
    </row>
    <row r="63" spans="1:8" ht="15.75" thickBot="1" x14ac:dyDescent="0.3">
      <c r="A63" s="8" t="s">
        <v>108</v>
      </c>
      <c r="B63" s="7" t="s">
        <v>109</v>
      </c>
      <c r="C63" s="9">
        <v>2732454</v>
      </c>
      <c r="D63" s="9">
        <v>10421816</v>
      </c>
      <c r="E63" s="9">
        <v>10723747</v>
      </c>
      <c r="F63" s="7"/>
      <c r="G63" s="10">
        <f t="shared" si="3"/>
        <v>3034385</v>
      </c>
    </row>
    <row r="64" spans="1:8" ht="15.75" thickBot="1" x14ac:dyDescent="0.3">
      <c r="A64" s="8" t="s">
        <v>110</v>
      </c>
      <c r="B64" s="7" t="s">
        <v>111</v>
      </c>
      <c r="C64" s="9">
        <v>2233488</v>
      </c>
      <c r="D64" s="9">
        <v>1626250</v>
      </c>
      <c r="E64" s="9">
        <v>274950</v>
      </c>
      <c r="F64" s="7"/>
      <c r="G64" s="10">
        <f t="shared" si="3"/>
        <v>882188</v>
      </c>
    </row>
    <row r="65" spans="1:8" ht="15.75" thickBot="1" x14ac:dyDescent="0.3">
      <c r="A65" s="8" t="s">
        <v>112</v>
      </c>
      <c r="B65" s="7" t="s">
        <v>113</v>
      </c>
      <c r="C65" s="9">
        <v>636368</v>
      </c>
      <c r="D65" s="9">
        <v>507379</v>
      </c>
      <c r="E65" s="9">
        <v>281039</v>
      </c>
      <c r="F65" s="7"/>
      <c r="G65" s="10">
        <f t="shared" si="3"/>
        <v>410028</v>
      </c>
    </row>
    <row r="66" spans="1:8" ht="26.25" thickBot="1" x14ac:dyDescent="0.3">
      <c r="A66" s="8" t="s">
        <v>114</v>
      </c>
      <c r="B66" s="7" t="s">
        <v>115</v>
      </c>
      <c r="C66" s="9">
        <v>1635872</v>
      </c>
      <c r="D66" s="9">
        <v>7824540</v>
      </c>
      <c r="E66" s="9">
        <v>8073551</v>
      </c>
      <c r="F66" s="7"/>
      <c r="G66" s="10">
        <f t="shared" si="3"/>
        <v>1884883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1923342</v>
      </c>
      <c r="E67" s="9">
        <v>1923342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80953935</v>
      </c>
      <c r="E68" s="9">
        <v>80953935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206484416</v>
      </c>
      <c r="D69" s="9">
        <v>47662828</v>
      </c>
      <c r="E69" s="9">
        <v>61232457</v>
      </c>
      <c r="F69" s="7"/>
      <c r="G69" s="10">
        <f t="shared" si="3"/>
        <v>220054045</v>
      </c>
    </row>
    <row r="70" spans="1:8" ht="15.75" thickBot="1" x14ac:dyDescent="0.3">
      <c r="A70" s="8" t="s">
        <v>122</v>
      </c>
      <c r="B70" s="7" t="s">
        <v>123</v>
      </c>
      <c r="C70" s="9">
        <v>1973850</v>
      </c>
      <c r="D70" s="9">
        <v>4803879</v>
      </c>
      <c r="E70" s="9">
        <v>4819879</v>
      </c>
      <c r="F70" s="7"/>
      <c r="G70" s="10">
        <f t="shared" si="3"/>
        <v>1989850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472280</v>
      </c>
      <c r="E71" s="9">
        <v>472280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6338064</v>
      </c>
      <c r="D72" s="9">
        <v>214999356</v>
      </c>
      <c r="E72" s="9">
        <v>215074549</v>
      </c>
      <c r="F72" s="7"/>
      <c r="G72" s="10">
        <f t="shared" si="3"/>
        <v>6413257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2885676</v>
      </c>
      <c r="E74" s="9">
        <v>2885676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4293615</v>
      </c>
      <c r="D75" s="9">
        <v>4293615</v>
      </c>
      <c r="E75" s="9">
        <v>4837675</v>
      </c>
      <c r="F75" s="7"/>
      <c r="G75" s="10">
        <f t="shared" si="3"/>
        <v>4837675</v>
      </c>
    </row>
    <row r="76" spans="1:8" ht="15.75" thickBot="1" x14ac:dyDescent="0.3">
      <c r="A76" s="8" t="s">
        <v>134</v>
      </c>
      <c r="B76" s="7" t="s">
        <v>135</v>
      </c>
      <c r="C76" s="9">
        <v>61307537</v>
      </c>
      <c r="D76" s="9">
        <v>61307537</v>
      </c>
      <c r="E76" s="9">
        <v>57357065</v>
      </c>
      <c r="F76" s="7"/>
      <c r="G76" s="10">
        <f t="shared" si="3"/>
        <v>57357065</v>
      </c>
    </row>
    <row r="77" spans="1:8" ht="15.75" thickBot="1" x14ac:dyDescent="0.3">
      <c r="A77" s="8" t="s">
        <v>136</v>
      </c>
      <c r="B77" s="7" t="s">
        <v>137</v>
      </c>
      <c r="C77" s="9">
        <v>297651</v>
      </c>
      <c r="D77" s="9">
        <v>2177192</v>
      </c>
      <c r="E77" s="9">
        <v>6740353</v>
      </c>
      <c r="F77" s="10"/>
      <c r="G77" s="10">
        <f>E77-D77-C77</f>
        <v>4265510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0</v>
      </c>
      <c r="D79" s="9">
        <v>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172394193</v>
      </c>
      <c r="D82" s="9">
        <v>35808158</v>
      </c>
      <c r="E82" s="9">
        <v>35136858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327825</v>
      </c>
      <c r="G85" s="11">
        <f>SUM(G60:G84)</f>
        <v>1350559660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89122185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543716024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38395706</v>
      </c>
      <c r="G93" s="20">
        <f>G92+G85</f>
        <v>1894275684</v>
      </c>
      <c r="H93" s="12">
        <f>G93-F93</f>
        <v>1855879978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3203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13022122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3091260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57801359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12087087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120847135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73261584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355566952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25462476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14315069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121770738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127894443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42016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5899153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/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23424723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144000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7770554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999272718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567735187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12322577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7643747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9131290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9451838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4771042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517731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36706018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809583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9956476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1904364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178311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27010213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43170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2180760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4937089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479714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25069867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2141750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5958856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1949100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315353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6454202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19684642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530000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2135648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10445040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7509143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4279995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63446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0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0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2318000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50595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839471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139706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703800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2158528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8097320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12343030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3545557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3051893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63265761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0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0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0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910150533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89122185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8:B178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1.3385826771653544" header="0.31496062992125984" footer="0.31496062992125984"/>
  <pageSetup paperSize="5" scale="65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BBF1-83FA-42A5-BBEE-327878EA5578}">
  <dimension ref="A2:J179"/>
  <sheetViews>
    <sheetView workbookViewId="0"/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333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2609371</v>
      </c>
      <c r="D14" s="9">
        <v>780982</v>
      </c>
      <c r="E14" s="9">
        <v>440353</v>
      </c>
      <c r="F14" s="9">
        <f t="shared" ref="F14:F28" si="0">C14+D14-E14</f>
        <v>2950000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89585906</v>
      </c>
      <c r="D16" s="9">
        <v>938726065</v>
      </c>
      <c r="E16" s="9">
        <v>976571971</v>
      </c>
      <c r="F16" s="9">
        <f t="shared" si="0"/>
        <v>51740000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350000000</v>
      </c>
      <c r="E18" s="9">
        <v>150000000</v>
      </c>
      <c r="F18" s="9">
        <f t="shared" si="0"/>
        <v>200000000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0</v>
      </c>
      <c r="D19" s="9">
        <v>48186023</v>
      </c>
      <c r="E19" s="9">
        <v>39549983</v>
      </c>
      <c r="F19" s="9">
        <f t="shared" si="0"/>
        <v>8636040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243314975</v>
      </c>
      <c r="D20" s="9">
        <v>419208020</v>
      </c>
      <c r="E20" s="9">
        <v>408189798</v>
      </c>
      <c r="F20" s="9">
        <f>C20+D20-E20</f>
        <v>254333197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13900282</v>
      </c>
      <c r="D21" s="9">
        <v>413583083</v>
      </c>
      <c r="E21" s="9">
        <v>415876746</v>
      </c>
      <c r="F21" s="9"/>
      <c r="G21" s="9">
        <f>C21+E21-D21</f>
        <v>16193945</v>
      </c>
    </row>
    <row r="22" spans="1:8" ht="15.75" thickBot="1" x14ac:dyDescent="0.3">
      <c r="A22" s="8" t="s">
        <v>36</v>
      </c>
      <c r="B22" s="7" t="s">
        <v>37</v>
      </c>
      <c r="C22" s="9">
        <v>8703360</v>
      </c>
      <c r="D22" s="9">
        <v>13269776</v>
      </c>
      <c r="E22" s="9">
        <v>16911697</v>
      </c>
      <c r="F22" s="9">
        <f>C22+D22-E22</f>
        <v>5061439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324622</v>
      </c>
      <c r="D23" s="9">
        <v>302016</v>
      </c>
      <c r="E23" s="9">
        <v>324622</v>
      </c>
      <c r="F23" s="9">
        <f t="shared" si="0"/>
        <v>302016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3154105</v>
      </c>
      <c r="E24" s="9">
        <v>3154105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3081248</v>
      </c>
      <c r="D25" s="9">
        <v>1400000</v>
      </c>
      <c r="E25" s="9">
        <v>525000</v>
      </c>
      <c r="F25" s="9">
        <f t="shared" si="0"/>
        <v>3956248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0</v>
      </c>
      <c r="E26" s="9">
        <v>0</v>
      </c>
      <c r="F26" s="9">
        <f t="shared" si="0"/>
        <v>1922045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6860326</v>
      </c>
      <c r="D27" s="9">
        <v>10011854</v>
      </c>
      <c r="E27" s="9">
        <v>7965646</v>
      </c>
      <c r="F27" s="9">
        <f t="shared" si="0"/>
        <v>8906534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7313107</v>
      </c>
      <c r="D28" s="9">
        <v>22340035</v>
      </c>
      <c r="E28" s="9">
        <v>22281045</v>
      </c>
      <c r="F28" s="9">
        <f t="shared" si="0"/>
        <v>7372097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162342</v>
      </c>
      <c r="E29" s="9">
        <v>162342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545692693</v>
      </c>
      <c r="G31" s="11">
        <f>SUM(G14:G30)</f>
        <v>16193945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2763052664</v>
      </c>
      <c r="G57" s="15">
        <f>G56+G31</f>
        <v>728001693</v>
      </c>
      <c r="H57" s="12">
        <f>F57-G57</f>
        <v>2035050971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327825</v>
      </c>
      <c r="D60" s="9">
        <v>3977</v>
      </c>
      <c r="E60" s="9">
        <v>2326291</v>
      </c>
      <c r="F60" s="10"/>
      <c r="G60" s="10">
        <f>E60-D60-C60</f>
        <v>1994489</v>
      </c>
    </row>
    <row r="61" spans="1:8" ht="26.25" thickBot="1" x14ac:dyDescent="0.3">
      <c r="A61" s="8" t="s">
        <v>104</v>
      </c>
      <c r="B61" s="7" t="s">
        <v>105</v>
      </c>
      <c r="C61" s="9">
        <v>628432</v>
      </c>
      <c r="D61" s="9">
        <v>2496888</v>
      </c>
      <c r="E61" s="9">
        <v>2036200</v>
      </c>
      <c r="F61" s="10"/>
      <c r="G61" s="10">
        <f>E61+C61-D61</f>
        <v>167744</v>
      </c>
    </row>
    <row r="62" spans="1:8" ht="15.75" thickBot="1" x14ac:dyDescent="0.3">
      <c r="A62" s="8" t="s">
        <v>106</v>
      </c>
      <c r="B62" s="7" t="s">
        <v>107</v>
      </c>
      <c r="C62" s="9">
        <v>31365211</v>
      </c>
      <c r="D62" s="9">
        <v>181109873</v>
      </c>
      <c r="E62" s="9">
        <v>163943559</v>
      </c>
      <c r="F62" s="7"/>
      <c r="G62" s="10">
        <f t="shared" ref="G62:G84" si="3">C62+E62-D62</f>
        <v>14198897</v>
      </c>
    </row>
    <row r="63" spans="1:8" ht="15.75" thickBot="1" x14ac:dyDescent="0.3">
      <c r="A63" s="8" t="s">
        <v>108</v>
      </c>
      <c r="B63" s="7" t="s">
        <v>109</v>
      </c>
      <c r="C63" s="9">
        <v>3034385</v>
      </c>
      <c r="D63" s="9">
        <v>8820243</v>
      </c>
      <c r="E63" s="9">
        <v>10077549</v>
      </c>
      <c r="F63" s="7"/>
      <c r="G63" s="10">
        <f t="shared" si="3"/>
        <v>4291691</v>
      </c>
    </row>
    <row r="64" spans="1:8" ht="15.75" thickBot="1" x14ac:dyDescent="0.3">
      <c r="A64" s="8" t="s">
        <v>110</v>
      </c>
      <c r="B64" s="7" t="s">
        <v>111</v>
      </c>
      <c r="C64" s="9">
        <v>882188</v>
      </c>
      <c r="D64" s="9">
        <v>314940</v>
      </c>
      <c r="E64" s="9">
        <v>1350191</v>
      </c>
      <c r="F64" s="7"/>
      <c r="G64" s="10">
        <f t="shared" si="3"/>
        <v>1917439</v>
      </c>
    </row>
    <row r="65" spans="1:8" ht="15.75" thickBot="1" x14ac:dyDescent="0.3">
      <c r="A65" s="8" t="s">
        <v>112</v>
      </c>
      <c r="B65" s="7" t="s">
        <v>113</v>
      </c>
      <c r="C65" s="9">
        <v>410028</v>
      </c>
      <c r="D65" s="9">
        <v>323610</v>
      </c>
      <c r="E65" s="9">
        <v>454532</v>
      </c>
      <c r="F65" s="7"/>
      <c r="G65" s="10">
        <f t="shared" si="3"/>
        <v>540950</v>
      </c>
    </row>
    <row r="66" spans="1:8" ht="26.25" thickBot="1" x14ac:dyDescent="0.3">
      <c r="A66" s="8" t="s">
        <v>114</v>
      </c>
      <c r="B66" s="7" t="s">
        <v>115</v>
      </c>
      <c r="C66" s="9">
        <v>1884883</v>
      </c>
      <c r="D66" s="9">
        <v>6762476</v>
      </c>
      <c r="E66" s="9">
        <v>7219412</v>
      </c>
      <c r="F66" s="7"/>
      <c r="G66" s="10">
        <f t="shared" si="3"/>
        <v>2341819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1812467</v>
      </c>
      <c r="E67" s="9">
        <v>1812467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78754399</v>
      </c>
      <c r="E68" s="9">
        <v>78754399</v>
      </c>
      <c r="F68" s="10"/>
      <c r="G68" s="10">
        <f>C68+E68-D68</f>
        <v>56862</v>
      </c>
    </row>
    <row r="69" spans="1:8" ht="15.75" thickBot="1" x14ac:dyDescent="0.3">
      <c r="A69" s="8" t="s">
        <v>120</v>
      </c>
      <c r="B69" s="7" t="s">
        <v>121</v>
      </c>
      <c r="C69" s="9">
        <v>220054045</v>
      </c>
      <c r="D69" s="9">
        <v>160810766</v>
      </c>
      <c r="E69" s="9">
        <v>62622774</v>
      </c>
      <c r="F69" s="7"/>
      <c r="G69" s="10">
        <f t="shared" si="3"/>
        <v>121866053</v>
      </c>
    </row>
    <row r="70" spans="1:8" ht="15.75" thickBot="1" x14ac:dyDescent="0.3">
      <c r="A70" s="8" t="s">
        <v>122</v>
      </c>
      <c r="B70" s="7" t="s">
        <v>123</v>
      </c>
      <c r="C70" s="9">
        <v>1989850</v>
      </c>
      <c r="D70" s="9">
        <v>4837430</v>
      </c>
      <c r="E70" s="9">
        <v>4805430</v>
      </c>
      <c r="F70" s="7"/>
      <c r="G70" s="10">
        <f t="shared" si="3"/>
        <v>1957850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140404</v>
      </c>
      <c r="E71" s="9">
        <v>140404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6413257</v>
      </c>
      <c r="D72" s="9">
        <v>210937549</v>
      </c>
      <c r="E72" s="9">
        <v>209946465</v>
      </c>
      <c r="F72" s="7"/>
      <c r="G72" s="10">
        <f t="shared" si="3"/>
        <v>5422173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2888858</v>
      </c>
      <c r="E74" s="9">
        <v>2888858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4837675</v>
      </c>
      <c r="D75" s="9">
        <v>4837675</v>
      </c>
      <c r="E75" s="9">
        <v>4613251</v>
      </c>
      <c r="F75" s="10"/>
      <c r="G75" s="10">
        <f>E75+D75-C75</f>
        <v>4613251</v>
      </c>
    </row>
    <row r="76" spans="1:8" ht="15.75" thickBot="1" x14ac:dyDescent="0.3">
      <c r="A76" s="8" t="s">
        <v>134</v>
      </c>
      <c r="B76" s="7" t="s">
        <v>135</v>
      </c>
      <c r="C76" s="9">
        <v>57357065</v>
      </c>
      <c r="D76" s="9">
        <v>57357065</v>
      </c>
      <c r="E76" s="9">
        <v>54518738</v>
      </c>
      <c r="F76" s="7"/>
      <c r="G76" s="10">
        <f t="shared" si="3"/>
        <v>54518738</v>
      </c>
    </row>
    <row r="77" spans="1:8" ht="15.75" thickBot="1" x14ac:dyDescent="0.3">
      <c r="A77" s="8" t="s">
        <v>136</v>
      </c>
      <c r="B77" s="7" t="s">
        <v>137</v>
      </c>
      <c r="C77" s="9">
        <v>4265510</v>
      </c>
      <c r="D77" s="9">
        <v>13669094</v>
      </c>
      <c r="E77" s="9">
        <v>18316072</v>
      </c>
      <c r="F77" s="10"/>
      <c r="G77" s="10">
        <f>E77+C77-D77</f>
        <v>8912488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1653786</v>
      </c>
      <c r="E78" s="9">
        <v>1653786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32010463</v>
      </c>
      <c r="E82" s="9">
        <v>32010463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1240180713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378344300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832938139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2073118852</v>
      </c>
      <c r="H93" s="12">
        <f>G93-F93</f>
        <v>2035050971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6421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21650118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6636005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102658728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16650125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171343083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77113041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609119004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36189819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21576226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131121009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3671753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10491829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168068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330719823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256005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11590014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1715392425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830879714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17669167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11110274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13744541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27767910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6910686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750186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57521263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809583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11998718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4030484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344962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39808845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43170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2180760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8888414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2029714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26597402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2488950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50000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7319752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2138800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567291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8854202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30016659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1604500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2375648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13882733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11354807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7572154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63446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728547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0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3529164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108275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1185228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1689706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5201414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2916752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13425161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19752340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7658494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3390476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84721595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386508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8645092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12118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1337048125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378344300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3CA9A-C6AB-4522-917D-01F12C8A9524}">
  <dimension ref="A2:J179"/>
  <sheetViews>
    <sheetView workbookViewId="0">
      <selection activeCell="C6" sqref="C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334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2950000</v>
      </c>
      <c r="D14" s="9">
        <v>1265918</v>
      </c>
      <c r="E14" s="9">
        <v>1806553</v>
      </c>
      <c r="F14" s="9">
        <f t="shared" ref="F14:F28" si="0">C14+D14-E14</f>
        <v>2409365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51740000</v>
      </c>
      <c r="D16" s="9">
        <v>659306343</v>
      </c>
      <c r="E16" s="9">
        <v>677332222</v>
      </c>
      <c r="F16" s="9">
        <f t="shared" si="0"/>
        <v>33714121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200000000</v>
      </c>
      <c r="D18" s="9">
        <v>150000000</v>
      </c>
      <c r="E18" s="9">
        <v>200000000</v>
      </c>
      <c r="F18" s="9">
        <f t="shared" si="0"/>
        <v>150000000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8636040</v>
      </c>
      <c r="D19" s="9">
        <v>57338801</v>
      </c>
      <c r="E19" s="9">
        <v>64588448</v>
      </c>
      <c r="F19" s="9">
        <f t="shared" si="0"/>
        <v>1386393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254333197</v>
      </c>
      <c r="D20" s="9">
        <v>334865531</v>
      </c>
      <c r="E20" s="9">
        <v>354263336</v>
      </c>
      <c r="F20" s="9">
        <f>C20+D20-E20</f>
        <v>234935392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16193945</v>
      </c>
      <c r="D21" s="9">
        <v>312649195</v>
      </c>
      <c r="E21" s="9">
        <v>312105532</v>
      </c>
      <c r="F21" s="9"/>
      <c r="G21" s="9">
        <f>C21+E21-D21</f>
        <v>15650282</v>
      </c>
    </row>
    <row r="22" spans="1:8" ht="15.75" thickBot="1" x14ac:dyDescent="0.3">
      <c r="A22" s="8" t="s">
        <v>36</v>
      </c>
      <c r="B22" s="7" t="s">
        <v>37</v>
      </c>
      <c r="C22" s="9">
        <v>5061439</v>
      </c>
      <c r="D22" s="9">
        <v>15116044</v>
      </c>
      <c r="E22" s="9">
        <v>15155246</v>
      </c>
      <c r="F22" s="9">
        <f>C22+D22-E22</f>
        <v>5022237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302016</v>
      </c>
      <c r="D23" s="9">
        <v>287544</v>
      </c>
      <c r="E23" s="9">
        <v>302106</v>
      </c>
      <c r="F23" s="9">
        <f t="shared" si="0"/>
        <v>287454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3264498</v>
      </c>
      <c r="E24" s="9">
        <v>3264498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3956248</v>
      </c>
      <c r="D25" s="9">
        <v>1000000</v>
      </c>
      <c r="E25" s="9">
        <v>625000</v>
      </c>
      <c r="F25" s="9">
        <f t="shared" si="0"/>
        <v>4331248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1922045</v>
      </c>
      <c r="D26" s="9">
        <v>2468517</v>
      </c>
      <c r="E26" s="9">
        <v>0</v>
      </c>
      <c r="F26" s="9">
        <f t="shared" si="0"/>
        <v>4390562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8906534</v>
      </c>
      <c r="D27" s="9">
        <v>19642052</v>
      </c>
      <c r="E27" s="9">
        <v>14992516</v>
      </c>
      <c r="F27" s="9">
        <f t="shared" si="0"/>
        <v>13556070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7372097</v>
      </c>
      <c r="D28" s="9">
        <v>33575830</v>
      </c>
      <c r="E28" s="9">
        <v>33535591</v>
      </c>
      <c r="F28" s="9">
        <f t="shared" si="0"/>
        <v>7412336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196904</v>
      </c>
      <c r="E29" s="9">
        <v>196904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457958255</v>
      </c>
      <c r="G31" s="11">
        <f>SUM(G14:G30)</f>
        <v>15650282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2675318226</v>
      </c>
      <c r="G57" s="15">
        <f>G56+G31</f>
        <v>727458030</v>
      </c>
      <c r="H57" s="12">
        <f>F57-G57</f>
        <v>1947860196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1994489</v>
      </c>
      <c r="D60" s="9">
        <v>2082258</v>
      </c>
      <c r="E60" s="9">
        <v>101916</v>
      </c>
      <c r="F60" s="10"/>
      <c r="G60" s="10">
        <f>E60+C60-D60</f>
        <v>14147</v>
      </c>
    </row>
    <row r="61" spans="1:8" ht="26.25" thickBot="1" x14ac:dyDescent="0.3">
      <c r="A61" s="8" t="s">
        <v>104</v>
      </c>
      <c r="B61" s="7" t="s">
        <v>105</v>
      </c>
      <c r="C61" s="9">
        <v>167744</v>
      </c>
      <c r="D61" s="9">
        <v>4663599</v>
      </c>
      <c r="E61" s="9">
        <v>6190492</v>
      </c>
      <c r="F61" s="10"/>
      <c r="G61" s="10">
        <f>E61+C61-D61</f>
        <v>1694637</v>
      </c>
    </row>
    <row r="62" spans="1:8" ht="15.75" thickBot="1" x14ac:dyDescent="0.3">
      <c r="A62" s="8" t="s">
        <v>106</v>
      </c>
      <c r="B62" s="7" t="s">
        <v>107</v>
      </c>
      <c r="C62" s="9">
        <v>14198897</v>
      </c>
      <c r="D62" s="9">
        <v>182668715</v>
      </c>
      <c r="E62" s="9">
        <v>223739388</v>
      </c>
      <c r="F62" s="7"/>
      <c r="G62" s="10">
        <f t="shared" ref="G62:G84" si="3">C62+E62-D62</f>
        <v>55269570</v>
      </c>
    </row>
    <row r="63" spans="1:8" ht="15.75" thickBot="1" x14ac:dyDescent="0.3">
      <c r="A63" s="8" t="s">
        <v>108</v>
      </c>
      <c r="B63" s="7" t="s">
        <v>109</v>
      </c>
      <c r="C63" s="9">
        <v>4291691</v>
      </c>
      <c r="D63" s="9">
        <v>10548450</v>
      </c>
      <c r="E63" s="9">
        <v>9527125</v>
      </c>
      <c r="F63" s="7"/>
      <c r="G63" s="10">
        <f t="shared" si="3"/>
        <v>3270366</v>
      </c>
    </row>
    <row r="64" spans="1:8" ht="15.75" thickBot="1" x14ac:dyDescent="0.3">
      <c r="A64" s="8" t="s">
        <v>110</v>
      </c>
      <c r="B64" s="7" t="s">
        <v>111</v>
      </c>
      <c r="C64" s="9">
        <v>1917439</v>
      </c>
      <c r="D64" s="9">
        <v>1344191</v>
      </c>
      <c r="E64" s="9">
        <v>1900602</v>
      </c>
      <c r="F64" s="7"/>
      <c r="G64" s="10">
        <f t="shared" si="3"/>
        <v>2473850</v>
      </c>
    </row>
    <row r="65" spans="1:8" ht="15.75" thickBot="1" x14ac:dyDescent="0.3">
      <c r="A65" s="8" t="s">
        <v>112</v>
      </c>
      <c r="B65" s="7" t="s">
        <v>113</v>
      </c>
      <c r="C65" s="9">
        <v>540950</v>
      </c>
      <c r="D65" s="9">
        <v>652670</v>
      </c>
      <c r="E65" s="9">
        <v>541937</v>
      </c>
      <c r="F65" s="7"/>
      <c r="G65" s="10">
        <f t="shared" si="3"/>
        <v>430217</v>
      </c>
    </row>
    <row r="66" spans="1:8" ht="26.25" thickBot="1" x14ac:dyDescent="0.3">
      <c r="A66" s="8" t="s">
        <v>114</v>
      </c>
      <c r="B66" s="7" t="s">
        <v>115</v>
      </c>
      <c r="C66" s="9">
        <v>2341819</v>
      </c>
      <c r="D66" s="9">
        <v>9305141</v>
      </c>
      <c r="E66" s="9">
        <v>7779877</v>
      </c>
      <c r="F66" s="7"/>
      <c r="G66" s="10">
        <f t="shared" si="3"/>
        <v>816555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1714322</v>
      </c>
      <c r="E67" s="9">
        <v>1714322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56862</v>
      </c>
      <c r="D68" s="9">
        <v>68575400</v>
      </c>
      <c r="E68" s="9">
        <v>68575404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121866053</v>
      </c>
      <c r="D69" s="9">
        <v>69899300</v>
      </c>
      <c r="E69" s="9">
        <v>40494058</v>
      </c>
      <c r="F69" s="7"/>
      <c r="G69" s="10">
        <f t="shared" si="3"/>
        <v>92460811</v>
      </c>
    </row>
    <row r="70" spans="1:8" ht="15.75" thickBot="1" x14ac:dyDescent="0.3">
      <c r="A70" s="8" t="s">
        <v>122</v>
      </c>
      <c r="B70" s="7" t="s">
        <v>123</v>
      </c>
      <c r="C70" s="9">
        <v>1957850</v>
      </c>
      <c r="D70" s="9">
        <v>4748383</v>
      </c>
      <c r="E70" s="9">
        <v>4702583</v>
      </c>
      <c r="F70" s="7"/>
      <c r="G70" s="10">
        <f t="shared" si="3"/>
        <v>1912050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226728</v>
      </c>
      <c r="E71" s="9">
        <v>226728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5422173</v>
      </c>
      <c r="D72" s="9">
        <v>204119460</v>
      </c>
      <c r="E72" s="9">
        <v>203907652</v>
      </c>
      <c r="F72" s="7"/>
      <c r="G72" s="10">
        <f t="shared" si="3"/>
        <v>5210365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2937035</v>
      </c>
      <c r="E74" s="9">
        <v>2937035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4613251</v>
      </c>
      <c r="D75" s="9">
        <v>4613251</v>
      </c>
      <c r="E75" s="9">
        <v>4572893</v>
      </c>
      <c r="F75" s="10"/>
      <c r="G75" s="10">
        <f>E75+D75-C75</f>
        <v>4572893</v>
      </c>
    </row>
    <row r="76" spans="1:8" ht="15.75" thickBot="1" x14ac:dyDescent="0.3">
      <c r="A76" s="8" t="s">
        <v>134</v>
      </c>
      <c r="B76" s="7" t="s">
        <v>135</v>
      </c>
      <c r="C76" s="9">
        <v>54518738</v>
      </c>
      <c r="D76" s="9">
        <v>54518738</v>
      </c>
      <c r="E76" s="9">
        <v>54643573</v>
      </c>
      <c r="F76" s="7"/>
      <c r="G76" s="10">
        <f t="shared" si="3"/>
        <v>54643573</v>
      </c>
    </row>
    <row r="77" spans="1:8" ht="15.75" thickBot="1" x14ac:dyDescent="0.3">
      <c r="A77" s="8" t="s">
        <v>136</v>
      </c>
      <c r="B77" s="7" t="s">
        <v>137</v>
      </c>
      <c r="C77" s="9">
        <v>8912488</v>
      </c>
      <c r="D77" s="9">
        <v>8144688</v>
      </c>
      <c r="E77" s="9">
        <v>14060152</v>
      </c>
      <c r="F77" s="10"/>
      <c r="G77" s="10">
        <f>E77+C77-D77</f>
        <v>14827952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1501311</v>
      </c>
      <c r="E78" s="9">
        <v>1501311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0</v>
      </c>
      <c r="E82" s="9">
        <v>0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1255034121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276300117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730893956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1985928077</v>
      </c>
      <c r="H93" s="12">
        <f>G93-F93</f>
        <v>1947860196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655286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33901452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9571716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176317095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21036691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217584094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81498360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792743055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45763547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28558209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132627784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/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5937380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14569132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3520551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345415595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522675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14836649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2089490625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1089509973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23115020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14778268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18317434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41828062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8936587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969953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79756168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934455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18387996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5901366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344962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57551868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2291460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13980924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2832689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28128811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2558850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11607309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2972360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664291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9948319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18408740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42366047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1988082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2824026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16765660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14759646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11531127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656974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1604522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141111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5495839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252686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3391235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3633253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6520272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9444450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18710953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26901426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16457275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4124307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129282153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669275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9113289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28583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1813190508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276300117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8:B178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42EC6-31A7-433F-A919-4B63C381A51E}">
  <dimension ref="A2:J179"/>
  <sheetViews>
    <sheetView workbookViewId="0"/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335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2409365</v>
      </c>
      <c r="D14" s="9">
        <v>1046746</v>
      </c>
      <c r="E14" s="9">
        <v>504221</v>
      </c>
      <c r="F14" s="9">
        <f t="shared" ref="F14:F28" si="0">C14+D14-E14</f>
        <v>2951890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0</v>
      </c>
      <c r="E15" s="9">
        <v>0</v>
      </c>
      <c r="F15" s="9">
        <f t="shared" si="0"/>
        <v>512081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33714121</v>
      </c>
      <c r="D16" s="9">
        <v>513296740</v>
      </c>
      <c r="E16" s="9">
        <v>532760714</v>
      </c>
      <c r="F16" s="9">
        <f t="shared" si="0"/>
        <v>14250147</v>
      </c>
      <c r="G16" s="7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150000000</v>
      </c>
      <c r="D18" s="9">
        <v>0</v>
      </c>
      <c r="E18" s="9">
        <v>100000000</v>
      </c>
      <c r="F18" s="9">
        <f t="shared" si="0"/>
        <v>50000000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1386393</v>
      </c>
      <c r="D19" s="9">
        <v>43868622</v>
      </c>
      <c r="E19" s="9">
        <v>34121417</v>
      </c>
      <c r="F19" s="9">
        <f t="shared" si="0"/>
        <v>11133598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234935392</v>
      </c>
      <c r="D20" s="9">
        <v>353507090</v>
      </c>
      <c r="E20" s="9">
        <v>334082947</v>
      </c>
      <c r="F20" s="9">
        <f>C20+D20-E20</f>
        <v>254359535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15650282</v>
      </c>
      <c r="D21" s="9">
        <v>340588486</v>
      </c>
      <c r="E21" s="9">
        <v>340594024</v>
      </c>
      <c r="F21" s="9"/>
      <c r="G21" s="9">
        <f>C21+E21-D21</f>
        <v>15655820</v>
      </c>
    </row>
    <row r="22" spans="1:8" ht="15.75" thickBot="1" x14ac:dyDescent="0.3">
      <c r="A22" s="8" t="s">
        <v>36</v>
      </c>
      <c r="B22" s="7" t="s">
        <v>37</v>
      </c>
      <c r="C22" s="9">
        <v>5022237</v>
      </c>
      <c r="D22" s="9">
        <v>13418686</v>
      </c>
      <c r="E22" s="9">
        <v>12055638</v>
      </c>
      <c r="F22" s="9">
        <f>C22+D22-E22</f>
        <v>6385285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287454</v>
      </c>
      <c r="D23" s="9">
        <v>305474</v>
      </c>
      <c r="E23" s="9">
        <v>287544</v>
      </c>
      <c r="F23" s="9">
        <f t="shared" si="0"/>
        <v>305384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18910428</v>
      </c>
      <c r="E24" s="9">
        <v>18910428</v>
      </c>
      <c r="F24" s="9"/>
      <c r="G24" s="10">
        <f>E24-D24</f>
        <v>0</v>
      </c>
    </row>
    <row r="25" spans="1:8" ht="15.75" thickBot="1" x14ac:dyDescent="0.3">
      <c r="A25" s="8" t="s">
        <v>42</v>
      </c>
      <c r="B25" s="7" t="s">
        <v>43</v>
      </c>
      <c r="C25" s="9">
        <v>4331248</v>
      </c>
      <c r="D25" s="9">
        <v>0</v>
      </c>
      <c r="E25" s="9">
        <v>525000</v>
      </c>
      <c r="F25" s="9">
        <f t="shared" si="0"/>
        <v>3806248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4390562</v>
      </c>
      <c r="D26" s="9">
        <v>150000</v>
      </c>
      <c r="E26" s="9">
        <v>2466517</v>
      </c>
      <c r="F26" s="9">
        <f t="shared" si="0"/>
        <v>2074045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13556070</v>
      </c>
      <c r="D27" s="9">
        <v>9576767</v>
      </c>
      <c r="E27" s="9">
        <v>12292529</v>
      </c>
      <c r="F27" s="9">
        <f t="shared" si="0"/>
        <v>10840308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7412336</v>
      </c>
      <c r="D28" s="9">
        <v>26984637</v>
      </c>
      <c r="E28" s="9">
        <v>26946812</v>
      </c>
      <c r="F28" s="9">
        <f t="shared" si="0"/>
        <v>7450161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189613</v>
      </c>
      <c r="E29" s="9">
        <v>189613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364069678</v>
      </c>
      <c r="G31" s="11">
        <f>SUM(G14:G30)</f>
        <v>15655820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0</v>
      </c>
      <c r="E34" s="9">
        <v>0</v>
      </c>
      <c r="F34" s="10">
        <f t="shared" si="1"/>
        <v>1006659464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2217359971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2581429649</v>
      </c>
      <c r="G57" s="15">
        <f>G56+G31</f>
        <v>727463568</v>
      </c>
      <c r="H57" s="12">
        <f>F57-G57</f>
        <v>1853966081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14147</v>
      </c>
      <c r="D60" s="9">
        <v>431263</v>
      </c>
      <c r="E60" s="9">
        <v>905306</v>
      </c>
      <c r="F60" s="10"/>
      <c r="G60" s="10">
        <f>E60+C60-D60</f>
        <v>488190</v>
      </c>
    </row>
    <row r="61" spans="1:8" ht="26.25" thickBot="1" x14ac:dyDescent="0.3">
      <c r="A61" s="8" t="s">
        <v>104</v>
      </c>
      <c r="B61" s="7" t="s">
        <v>105</v>
      </c>
      <c r="C61" s="9">
        <v>1694637</v>
      </c>
      <c r="D61" s="9">
        <v>4501714</v>
      </c>
      <c r="E61" s="9">
        <v>3020789</v>
      </c>
      <c r="F61" s="10"/>
      <c r="G61" s="10">
        <f>E61+C61-D61</f>
        <v>213712</v>
      </c>
    </row>
    <row r="62" spans="1:8" ht="15.75" thickBot="1" x14ac:dyDescent="0.3">
      <c r="A62" s="8" t="s">
        <v>106</v>
      </c>
      <c r="B62" s="7" t="s">
        <v>107</v>
      </c>
      <c r="C62" s="9">
        <v>55269570</v>
      </c>
      <c r="D62" s="9">
        <v>200014612</v>
      </c>
      <c r="E62" s="9">
        <v>187299743</v>
      </c>
      <c r="F62" s="7"/>
      <c r="G62" s="10">
        <f t="shared" ref="G62:G84" si="3">C62+E62-D62</f>
        <v>42554701</v>
      </c>
    </row>
    <row r="63" spans="1:8" ht="15.75" thickBot="1" x14ac:dyDescent="0.3">
      <c r="A63" s="8" t="s">
        <v>108</v>
      </c>
      <c r="B63" s="7" t="s">
        <v>109</v>
      </c>
      <c r="C63" s="9">
        <v>3270366</v>
      </c>
      <c r="D63" s="9">
        <v>9942609</v>
      </c>
      <c r="E63" s="9">
        <v>10222629</v>
      </c>
      <c r="F63" s="7"/>
      <c r="G63" s="10">
        <f t="shared" si="3"/>
        <v>3550386</v>
      </c>
    </row>
    <row r="64" spans="1:8" ht="15.75" thickBot="1" x14ac:dyDescent="0.3">
      <c r="A64" s="8" t="s">
        <v>110</v>
      </c>
      <c r="B64" s="7" t="s">
        <v>111</v>
      </c>
      <c r="C64" s="9">
        <v>2473850</v>
      </c>
      <c r="D64" s="9">
        <v>1156602</v>
      </c>
      <c r="E64" s="9">
        <v>337190</v>
      </c>
      <c r="F64" s="7"/>
      <c r="G64" s="10">
        <f t="shared" si="3"/>
        <v>1654438</v>
      </c>
    </row>
    <row r="65" spans="1:8" ht="15.75" thickBot="1" x14ac:dyDescent="0.3">
      <c r="A65" s="8" t="s">
        <v>112</v>
      </c>
      <c r="B65" s="7" t="s">
        <v>113</v>
      </c>
      <c r="C65" s="9">
        <v>430217</v>
      </c>
      <c r="D65" s="9">
        <v>718879</v>
      </c>
      <c r="E65" s="9">
        <v>542890</v>
      </c>
      <c r="F65" s="7"/>
      <c r="G65" s="10">
        <f t="shared" si="3"/>
        <v>254228</v>
      </c>
    </row>
    <row r="66" spans="1:8" ht="26.25" thickBot="1" x14ac:dyDescent="0.3">
      <c r="A66" s="8" t="s">
        <v>114</v>
      </c>
      <c r="B66" s="7" t="s">
        <v>115</v>
      </c>
      <c r="C66" s="9">
        <v>816555</v>
      </c>
      <c r="D66" s="9">
        <v>6982729</v>
      </c>
      <c r="E66" s="9">
        <v>8228068</v>
      </c>
      <c r="F66" s="7"/>
      <c r="G66" s="10">
        <f t="shared" si="3"/>
        <v>2061894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1839471</v>
      </c>
      <c r="E67" s="9">
        <v>1839471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69011109</v>
      </c>
      <c r="E68" s="9">
        <v>69011109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92460811</v>
      </c>
      <c r="D69" s="9">
        <v>47770584</v>
      </c>
      <c r="E69" s="9">
        <v>49995564</v>
      </c>
      <c r="F69" s="7"/>
      <c r="G69" s="10">
        <f t="shared" si="3"/>
        <v>94685791</v>
      </c>
    </row>
    <row r="70" spans="1:8" ht="15.75" thickBot="1" x14ac:dyDescent="0.3">
      <c r="A70" s="8" t="s">
        <v>122</v>
      </c>
      <c r="B70" s="7" t="s">
        <v>123</v>
      </c>
      <c r="C70" s="9">
        <v>1912050</v>
      </c>
      <c r="D70" s="9">
        <v>4549657</v>
      </c>
      <c r="E70" s="9">
        <v>4564157</v>
      </c>
      <c r="F70" s="7"/>
      <c r="G70" s="10">
        <f t="shared" si="3"/>
        <v>1926550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248670</v>
      </c>
      <c r="E71" s="9">
        <v>248670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5210365</v>
      </c>
      <c r="D72" s="9">
        <v>214395910</v>
      </c>
      <c r="E72" s="9">
        <v>222561360</v>
      </c>
      <c r="F72" s="7"/>
      <c r="G72" s="10">
        <f t="shared" si="3"/>
        <v>13375815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5957359</v>
      </c>
      <c r="E74" s="9">
        <v>5957359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4572893</v>
      </c>
      <c r="D75" s="9">
        <v>4572893</v>
      </c>
      <c r="E75" s="9">
        <v>5020388</v>
      </c>
      <c r="F75" s="10"/>
      <c r="G75" s="10">
        <f>E75+D75-C75</f>
        <v>5020388</v>
      </c>
    </row>
    <row r="76" spans="1:8" ht="15.75" thickBot="1" x14ac:dyDescent="0.3">
      <c r="A76" s="8" t="s">
        <v>134</v>
      </c>
      <c r="B76" s="7" t="s">
        <v>135</v>
      </c>
      <c r="C76" s="9">
        <v>54643573</v>
      </c>
      <c r="D76" s="9">
        <v>54643573</v>
      </c>
      <c r="E76" s="9">
        <v>60685978</v>
      </c>
      <c r="F76" s="7"/>
      <c r="G76" s="10">
        <f t="shared" si="3"/>
        <v>60685978</v>
      </c>
    </row>
    <row r="77" spans="1:8" ht="15.75" thickBot="1" x14ac:dyDescent="0.3">
      <c r="A77" s="8" t="s">
        <v>136</v>
      </c>
      <c r="B77" s="7" t="s">
        <v>137</v>
      </c>
      <c r="C77" s="9">
        <v>14827952</v>
      </c>
      <c r="D77" s="9">
        <v>11642563</v>
      </c>
      <c r="E77" s="9">
        <v>13232042</v>
      </c>
      <c r="F77" s="10"/>
      <c r="G77" s="10">
        <f>E77+C77-D77</f>
        <v>16417431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567364</v>
      </c>
      <c r="E78" s="9">
        <v>567364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0</v>
      </c>
      <c r="E82" s="9">
        <v>0</v>
      </c>
      <c r="F82" s="7"/>
      <c r="G82" s="10">
        <f t="shared" si="3"/>
        <v>171722893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1260326637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177113486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631707325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1892033962</v>
      </c>
      <c r="H93" s="12">
        <f>G93-F93</f>
        <v>1853966081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6641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42011757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12853644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238958120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26591320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273170365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84326243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981757357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55987521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36149286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134489848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508572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8989386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19702557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6472644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368396880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1242675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15728346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2471774516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1381007913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29095949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18817207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23337822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55060104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10974358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1187880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100541138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2308308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19527422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7886255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374374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71169237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3199896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21172693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3158789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28448078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2628750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13423618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3162060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1688971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12807141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32911739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61678052</v>
      </c>
      <c r="G149" s="10"/>
    </row>
    <row r="150" spans="1:7" ht="26.25" thickBot="1" x14ac:dyDescent="0.3">
      <c r="A150" s="8" t="s">
        <v>272</v>
      </c>
      <c r="B150" s="22" t="s">
        <v>273</v>
      </c>
      <c r="C150" s="9"/>
      <c r="D150" s="7"/>
      <c r="E150" s="7"/>
      <c r="F150" s="10">
        <v>2636576</v>
      </c>
      <c r="G150" s="7"/>
    </row>
    <row r="151" spans="1:7" ht="26.25" thickBot="1" x14ac:dyDescent="0.3">
      <c r="A151" s="8" t="s">
        <v>274</v>
      </c>
      <c r="B151" s="22" t="s">
        <v>275</v>
      </c>
      <c r="C151" s="9"/>
      <c r="D151" s="7"/>
      <c r="E151" s="7"/>
      <c r="F151" s="10">
        <v>2904026</v>
      </c>
      <c r="G151" s="7"/>
    </row>
    <row r="152" spans="1:7" ht="26.25" thickBot="1" x14ac:dyDescent="0.3">
      <c r="A152" s="8" t="s">
        <v>276</v>
      </c>
      <c r="B152" s="22" t="s">
        <v>277</v>
      </c>
      <c r="C152" s="9"/>
      <c r="D152" s="7"/>
      <c r="E152" s="7"/>
      <c r="F152" s="10">
        <v>22629261</v>
      </c>
      <c r="G152" s="7"/>
    </row>
    <row r="153" spans="1:7" ht="26.25" thickBot="1" x14ac:dyDescent="0.3">
      <c r="A153" s="8" t="s">
        <v>278</v>
      </c>
      <c r="B153" s="22" t="s">
        <v>279</v>
      </c>
      <c r="C153" s="9"/>
      <c r="D153" s="7"/>
      <c r="E153" s="7"/>
      <c r="F153" s="10">
        <v>17878938</v>
      </c>
      <c r="G153" s="7"/>
    </row>
    <row r="154" spans="1:7" ht="15.75" thickBot="1" x14ac:dyDescent="0.3">
      <c r="A154" s="8" t="s">
        <v>280</v>
      </c>
      <c r="B154" s="22" t="s">
        <v>281</v>
      </c>
      <c r="C154" s="9"/>
      <c r="D154" s="7"/>
      <c r="E154" s="7"/>
      <c r="F154" s="10">
        <v>13881840</v>
      </c>
      <c r="G154" s="7"/>
    </row>
    <row r="155" spans="1:7" ht="26.25" thickBot="1" x14ac:dyDescent="0.3">
      <c r="A155" s="8" t="s">
        <v>282</v>
      </c>
      <c r="B155" s="22" t="s">
        <v>283</v>
      </c>
      <c r="C155" s="9"/>
      <c r="D155" s="7"/>
      <c r="E155" s="7"/>
      <c r="F155" s="10">
        <v>0</v>
      </c>
      <c r="G155" s="7"/>
    </row>
    <row r="156" spans="1:7" ht="15.75" thickBot="1" x14ac:dyDescent="0.3">
      <c r="A156" s="8" t="s">
        <v>284</v>
      </c>
      <c r="B156" s="22" t="s">
        <v>285</v>
      </c>
      <c r="C156" s="9"/>
      <c r="D156" s="7"/>
      <c r="E156" s="7"/>
      <c r="F156" s="10">
        <v>656974</v>
      </c>
      <c r="G156" s="7"/>
    </row>
    <row r="157" spans="1:7" ht="15.75" thickBot="1" x14ac:dyDescent="0.3">
      <c r="A157" s="8" t="s">
        <v>286</v>
      </c>
      <c r="B157" s="22" t="s">
        <v>287</v>
      </c>
      <c r="C157" s="9"/>
      <c r="D157" s="7"/>
      <c r="E157" s="7"/>
      <c r="F157" s="10">
        <v>24638830</v>
      </c>
      <c r="G157" s="7"/>
    </row>
    <row r="158" spans="1:7" ht="15.75" thickBot="1" x14ac:dyDescent="0.3">
      <c r="A158" s="8" t="s">
        <v>288</v>
      </c>
      <c r="B158" s="22" t="s">
        <v>289</v>
      </c>
      <c r="C158" s="9"/>
      <c r="D158" s="7"/>
      <c r="E158" s="7"/>
      <c r="F158" s="10">
        <v>1734125</v>
      </c>
      <c r="G158" s="7"/>
    </row>
    <row r="159" spans="1:7" ht="26.25" thickBot="1" x14ac:dyDescent="0.3">
      <c r="A159" s="8" t="s">
        <v>290</v>
      </c>
      <c r="B159" s="22" t="s">
        <v>291</v>
      </c>
      <c r="C159" s="9"/>
      <c r="D159" s="7"/>
      <c r="E159" s="7"/>
      <c r="F159" s="10">
        <v>141111</v>
      </c>
      <c r="G159" s="7"/>
    </row>
    <row r="160" spans="1:7" ht="15.75" thickBot="1" x14ac:dyDescent="0.3">
      <c r="A160" s="8" t="s">
        <v>292</v>
      </c>
      <c r="B160" s="22" t="s">
        <v>293</v>
      </c>
      <c r="C160" s="9"/>
      <c r="D160" s="7"/>
      <c r="E160" s="7"/>
      <c r="F160" s="10">
        <v>6878714</v>
      </c>
      <c r="G160" s="7"/>
    </row>
    <row r="161" spans="1:7" ht="26.25" thickBot="1" x14ac:dyDescent="0.3">
      <c r="A161" s="8" t="s">
        <v>294</v>
      </c>
      <c r="B161" s="22" t="s">
        <v>295</v>
      </c>
      <c r="C161" s="9"/>
      <c r="D161" s="7"/>
      <c r="E161" s="7"/>
      <c r="F161" s="10">
        <v>1302686</v>
      </c>
      <c r="G161" s="7"/>
    </row>
    <row r="162" spans="1:7" ht="15.75" thickBot="1" x14ac:dyDescent="0.3">
      <c r="A162" s="8" t="s">
        <v>296</v>
      </c>
      <c r="B162" s="22" t="s">
        <v>297</v>
      </c>
      <c r="C162" s="9"/>
      <c r="D162" s="7"/>
      <c r="E162" s="7"/>
      <c r="F162" s="10">
        <v>3453117</v>
      </c>
      <c r="G162" s="7"/>
    </row>
    <row r="163" spans="1:7" ht="15.75" thickBot="1" x14ac:dyDescent="0.3">
      <c r="A163" s="8" t="s">
        <v>298</v>
      </c>
      <c r="B163" s="22" t="s">
        <v>299</v>
      </c>
      <c r="C163" s="9"/>
      <c r="D163" s="7"/>
      <c r="E163" s="7"/>
      <c r="F163" s="10">
        <v>6706530</v>
      </c>
      <c r="G163" s="7"/>
    </row>
    <row r="164" spans="1:7" ht="26.25" thickBot="1" x14ac:dyDescent="0.3">
      <c r="A164" s="8" t="s">
        <v>300</v>
      </c>
      <c r="B164" s="22" t="s">
        <v>301</v>
      </c>
      <c r="C164" s="9"/>
      <c r="D164" s="7"/>
      <c r="E164" s="7"/>
      <c r="F164" s="10">
        <v>6725974</v>
      </c>
      <c r="G164" s="7"/>
    </row>
    <row r="165" spans="1:7" ht="15.75" thickBot="1" x14ac:dyDescent="0.3">
      <c r="A165" s="8" t="s">
        <v>302</v>
      </c>
      <c r="B165" s="22" t="s">
        <v>303</v>
      </c>
      <c r="C165" s="9"/>
      <c r="D165" s="7"/>
      <c r="E165" s="7"/>
      <c r="F165" s="10">
        <v>12495643</v>
      </c>
      <c r="G165" s="7"/>
    </row>
    <row r="166" spans="1:7" ht="39" thickBot="1" x14ac:dyDescent="0.3">
      <c r="A166" s="8" t="s">
        <v>304</v>
      </c>
      <c r="B166" s="22" t="s">
        <v>305</v>
      </c>
      <c r="C166" s="9"/>
      <c r="D166" s="7"/>
      <c r="E166" s="7"/>
      <c r="F166" s="10">
        <v>0</v>
      </c>
      <c r="G166" s="7"/>
    </row>
    <row r="167" spans="1:7" ht="26.25" thickBot="1" x14ac:dyDescent="0.3">
      <c r="A167" s="8" t="s">
        <v>306</v>
      </c>
      <c r="B167" s="22" t="s">
        <v>307</v>
      </c>
      <c r="C167" s="9"/>
      <c r="D167" s="7"/>
      <c r="E167" s="7"/>
      <c r="F167" s="10">
        <v>446191</v>
      </c>
      <c r="G167" s="7"/>
    </row>
    <row r="168" spans="1:7" ht="15.75" thickBot="1" x14ac:dyDescent="0.3">
      <c r="A168" s="8" t="s">
        <v>308</v>
      </c>
      <c r="B168" s="22" t="s">
        <v>309</v>
      </c>
      <c r="C168" s="9"/>
      <c r="D168" s="7"/>
      <c r="E168" s="7"/>
      <c r="F168" s="10">
        <v>25677262</v>
      </c>
      <c r="G168" s="7"/>
    </row>
    <row r="169" spans="1:7" ht="15.75" thickBot="1" x14ac:dyDescent="0.3">
      <c r="A169" s="8" t="s">
        <v>310</v>
      </c>
      <c r="B169" s="22" t="s">
        <v>311</v>
      </c>
      <c r="C169" s="9"/>
      <c r="D169" s="7"/>
      <c r="E169" s="7"/>
      <c r="F169" s="10">
        <v>30913981</v>
      </c>
      <c r="G169" s="7"/>
    </row>
    <row r="170" spans="1:7" ht="26.25" thickBot="1" x14ac:dyDescent="0.3">
      <c r="A170" s="8" t="s">
        <v>312</v>
      </c>
      <c r="B170" s="22" t="s">
        <v>313</v>
      </c>
      <c r="C170" s="9"/>
      <c r="D170" s="7"/>
      <c r="E170" s="7"/>
      <c r="F170" s="10">
        <v>21321613</v>
      </c>
      <c r="G170" s="7"/>
    </row>
    <row r="171" spans="1:7" ht="15.75" thickBot="1" x14ac:dyDescent="0.3">
      <c r="A171" s="8" t="s">
        <v>314</v>
      </c>
      <c r="B171" s="22" t="s">
        <v>315</v>
      </c>
      <c r="C171" s="9"/>
      <c r="D171" s="7"/>
      <c r="E171" s="7"/>
      <c r="F171" s="10">
        <v>5262408</v>
      </c>
      <c r="G171" s="7"/>
    </row>
    <row r="172" spans="1:7" ht="15.75" thickBot="1" x14ac:dyDescent="0.3">
      <c r="A172" s="8" t="s">
        <v>316</v>
      </c>
      <c r="B172" s="22" t="s">
        <v>317</v>
      </c>
      <c r="C172" s="9"/>
      <c r="D172" s="7"/>
      <c r="E172" s="7"/>
      <c r="F172" s="10">
        <v>162330701</v>
      </c>
      <c r="G172" s="7"/>
    </row>
    <row r="173" spans="1:7" ht="15.75" thickBot="1" x14ac:dyDescent="0.3">
      <c r="A173" s="8" t="s">
        <v>318</v>
      </c>
      <c r="B173" s="22" t="s">
        <v>199</v>
      </c>
      <c r="C173" s="9"/>
      <c r="D173" s="7"/>
      <c r="E173" s="7"/>
      <c r="F173" s="10">
        <v>749275</v>
      </c>
      <c r="G173" s="7"/>
    </row>
    <row r="174" spans="1:7" ht="15.75" thickBot="1" x14ac:dyDescent="0.3">
      <c r="A174" s="8" t="s">
        <v>319</v>
      </c>
      <c r="B174" s="22" t="s">
        <v>320</v>
      </c>
      <c r="C174" s="9"/>
      <c r="D174" s="7"/>
      <c r="E174" s="7"/>
      <c r="F174" s="10">
        <v>9581486</v>
      </c>
      <c r="G174" s="7"/>
    </row>
    <row r="175" spans="1:7" ht="15.75" customHeight="1" thickBot="1" x14ac:dyDescent="0.3">
      <c r="A175" s="8" t="s">
        <v>321</v>
      </c>
      <c r="B175" s="22" t="s">
        <v>322</v>
      </c>
      <c r="C175" s="9"/>
      <c r="D175" s="7"/>
      <c r="E175" s="7"/>
      <c r="F175" s="10">
        <v>6538699</v>
      </c>
      <c r="G175" s="7"/>
    </row>
    <row r="176" spans="1:7" ht="15.75" thickBot="1" x14ac:dyDescent="0.3">
      <c r="A176" s="8" t="s">
        <v>323</v>
      </c>
      <c r="B176" s="22" t="s">
        <v>324</v>
      </c>
      <c r="C176" s="9"/>
      <c r="D176" s="7"/>
      <c r="E176" s="7"/>
      <c r="F176" s="10">
        <v>28583</v>
      </c>
      <c r="G176" s="7"/>
    </row>
    <row r="177" spans="1:7" ht="15.75" thickBot="1" x14ac:dyDescent="0.3">
      <c r="A177" s="8" t="s">
        <v>325</v>
      </c>
      <c r="B177" s="22" t="s">
        <v>326</v>
      </c>
      <c r="C177" s="9"/>
      <c r="D177" s="7"/>
      <c r="E177" s="7"/>
      <c r="F177" s="10">
        <v>0</v>
      </c>
      <c r="G177" s="7"/>
    </row>
    <row r="178" spans="1:7" ht="15.75" thickBot="1" x14ac:dyDescent="0.3">
      <c r="A178" s="26" t="s">
        <v>327</v>
      </c>
      <c r="B178" s="27"/>
      <c r="C178" s="17"/>
      <c r="D178" s="17"/>
      <c r="E178" s="17"/>
      <c r="F178" s="11">
        <f>SUM(F118:F177)</f>
        <v>2294661030</v>
      </c>
      <c r="G178" s="7" t="s">
        <v>328</v>
      </c>
    </row>
    <row r="179" spans="1:7" ht="15.75" thickBot="1" x14ac:dyDescent="0.3">
      <c r="A179" s="23" t="s">
        <v>329</v>
      </c>
      <c r="B179" s="19"/>
      <c r="C179" s="19"/>
      <c r="D179" s="19"/>
      <c r="E179" s="19"/>
      <c r="F179" s="24" t="s">
        <v>328</v>
      </c>
      <c r="G179" s="15">
        <f>G116-F116-F178</f>
        <v>177113486</v>
      </c>
    </row>
  </sheetData>
  <mergeCells count="20">
    <mergeCell ref="A117:B117"/>
    <mergeCell ref="A178:B178"/>
    <mergeCell ref="A85:B85"/>
    <mergeCell ref="A86:B86"/>
    <mergeCell ref="A92:B92"/>
    <mergeCell ref="A93:B93"/>
    <mergeCell ref="A94:B94"/>
    <mergeCell ref="A116:B116"/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D2D63-6F97-41CF-AFC8-B81BDC08F6F8}">
  <dimension ref="A2:J180"/>
  <sheetViews>
    <sheetView workbookViewId="0">
      <selection activeCell="E9" sqref="E9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336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2951890</v>
      </c>
      <c r="D14" s="9">
        <v>999910</v>
      </c>
      <c r="E14" s="9">
        <v>1864485</v>
      </c>
      <c r="F14" s="9">
        <f t="shared" ref="F14:F28" si="0">C14+D14-E14</f>
        <v>2087315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512081</v>
      </c>
      <c r="D15" s="9">
        <v>65606500</v>
      </c>
      <c r="E15" s="9">
        <v>66093800</v>
      </c>
      <c r="F15" s="9">
        <f t="shared" si="0"/>
        <v>24781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14250147</v>
      </c>
      <c r="D16" s="9">
        <v>556398142</v>
      </c>
      <c r="E16" s="9">
        <v>573167495</v>
      </c>
      <c r="F16" s="9"/>
      <c r="G16" s="10">
        <f>E16-D16-C16</f>
        <v>2519206</v>
      </c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50000000</v>
      </c>
      <c r="D18" s="9">
        <v>0</v>
      </c>
      <c r="E18" s="9">
        <v>50000000</v>
      </c>
      <c r="F18" s="9">
        <f t="shared" si="0"/>
        <v>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11133598</v>
      </c>
      <c r="D19" s="9">
        <v>40285685</v>
      </c>
      <c r="E19" s="9">
        <v>45771193</v>
      </c>
      <c r="F19" s="9">
        <f t="shared" si="0"/>
        <v>5648090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254359535</v>
      </c>
      <c r="D20" s="9">
        <v>317649980</v>
      </c>
      <c r="E20" s="9">
        <v>316861222</v>
      </c>
      <c r="F20" s="9">
        <f>C20+D20-E20</f>
        <v>255148293</v>
      </c>
      <c r="G20" s="9"/>
      <c r="H20" s="25"/>
    </row>
    <row r="21" spans="1:8" ht="15.75" thickBot="1" x14ac:dyDescent="0.3">
      <c r="A21" s="8" t="s">
        <v>34</v>
      </c>
      <c r="B21" s="7" t="s">
        <v>35</v>
      </c>
      <c r="C21" s="9">
        <v>15655820</v>
      </c>
      <c r="D21" s="9">
        <v>322912647</v>
      </c>
      <c r="E21" s="9">
        <v>322243869</v>
      </c>
      <c r="F21" s="9"/>
      <c r="G21" s="9">
        <f>C21+E21-D21</f>
        <v>14987042</v>
      </c>
    </row>
    <row r="22" spans="1:8" ht="15.75" thickBot="1" x14ac:dyDescent="0.3">
      <c r="A22" s="8" t="s">
        <v>36</v>
      </c>
      <c r="B22" s="7" t="s">
        <v>37</v>
      </c>
      <c r="C22" s="9">
        <v>6385285</v>
      </c>
      <c r="D22" s="9">
        <v>15232308</v>
      </c>
      <c r="E22" s="9">
        <v>16769730</v>
      </c>
      <c r="F22" s="9">
        <f>C22+D22-E22</f>
        <v>4847863</v>
      </c>
      <c r="G22" s="9"/>
    </row>
    <row r="23" spans="1:8" ht="15.75" thickBot="1" x14ac:dyDescent="0.3">
      <c r="A23" s="8" t="s">
        <v>38</v>
      </c>
      <c r="B23" s="7" t="s">
        <v>39</v>
      </c>
      <c r="C23" s="9">
        <v>305384</v>
      </c>
      <c r="D23" s="9">
        <v>283042</v>
      </c>
      <c r="E23" s="9">
        <v>305474</v>
      </c>
      <c r="F23" s="9">
        <f t="shared" si="0"/>
        <v>282952</v>
      </c>
      <c r="G23" s="7"/>
    </row>
    <row r="24" spans="1:8" ht="15.75" thickBot="1" x14ac:dyDescent="0.3">
      <c r="A24" s="8" t="s">
        <v>40</v>
      </c>
      <c r="B24" s="7" t="s">
        <v>41</v>
      </c>
      <c r="C24" s="9">
        <v>0</v>
      </c>
      <c r="D24" s="9">
        <v>3140000</v>
      </c>
      <c r="E24" s="9">
        <v>3140591</v>
      </c>
      <c r="F24" s="9"/>
      <c r="G24" s="10">
        <f>E24-D24</f>
        <v>591</v>
      </c>
    </row>
    <row r="25" spans="1:8" ht="15.75" thickBot="1" x14ac:dyDescent="0.3">
      <c r="A25" s="8" t="s">
        <v>42</v>
      </c>
      <c r="B25" s="7" t="s">
        <v>43</v>
      </c>
      <c r="C25" s="9">
        <v>3806248</v>
      </c>
      <c r="D25" s="9">
        <v>500000</v>
      </c>
      <c r="E25" s="9">
        <v>556901</v>
      </c>
      <c r="F25" s="9">
        <f t="shared" si="0"/>
        <v>3749347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2074045</v>
      </c>
      <c r="D26" s="9">
        <v>648870</v>
      </c>
      <c r="E26" s="9">
        <v>0</v>
      </c>
      <c r="F26" s="9">
        <f t="shared" si="0"/>
        <v>2722915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10840308</v>
      </c>
      <c r="D27" s="9">
        <v>10789165</v>
      </c>
      <c r="E27" s="9">
        <v>15844473</v>
      </c>
      <c r="F27" s="9">
        <f t="shared" si="0"/>
        <v>5785000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7450161</v>
      </c>
      <c r="D28" s="9">
        <v>33618195</v>
      </c>
      <c r="E28" s="9">
        <v>33586515</v>
      </c>
      <c r="F28" s="9">
        <f t="shared" si="0"/>
        <v>7481841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147643</v>
      </c>
      <c r="E29" s="9">
        <v>147643</v>
      </c>
      <c r="F29" s="9">
        <f>D29-E29</f>
        <v>0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287779393</v>
      </c>
      <c r="G31" s="11">
        <f>SUM(G14:G30)</f>
        <v>17506839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4094800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2509234164</v>
      </c>
      <c r="G57" s="15">
        <f>G56+G31</f>
        <v>729314587</v>
      </c>
      <c r="H57" s="12">
        <f>F57-G57</f>
        <v>1779919577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488190</v>
      </c>
      <c r="D60" s="9">
        <v>488190</v>
      </c>
      <c r="E60" s="9">
        <v>2224766</v>
      </c>
      <c r="F60" s="10"/>
      <c r="G60" s="10">
        <f>E60+C60-D60</f>
        <v>2224766</v>
      </c>
    </row>
    <row r="61" spans="1:8" ht="26.25" thickBot="1" x14ac:dyDescent="0.3">
      <c r="A61" s="8" t="s">
        <v>104</v>
      </c>
      <c r="B61" s="7" t="s">
        <v>105</v>
      </c>
      <c r="C61" s="9">
        <v>213712</v>
      </c>
      <c r="D61" s="9">
        <v>1277036</v>
      </c>
      <c r="E61" s="9">
        <v>1379946</v>
      </c>
      <c r="F61" s="10"/>
      <c r="G61" s="10">
        <f>E61+C61-D61</f>
        <v>316622</v>
      </c>
    </row>
    <row r="62" spans="1:8" ht="15.75" thickBot="1" x14ac:dyDescent="0.3">
      <c r="A62" s="8" t="s">
        <v>106</v>
      </c>
      <c r="B62" s="7" t="s">
        <v>107</v>
      </c>
      <c r="C62" s="9">
        <v>42554701</v>
      </c>
      <c r="D62" s="9">
        <v>247696448</v>
      </c>
      <c r="E62" s="9">
        <v>243889044</v>
      </c>
      <c r="F62" s="7"/>
      <c r="G62" s="10">
        <f t="shared" ref="G62:G84" si="3">C62+E62-D62</f>
        <v>38747297</v>
      </c>
    </row>
    <row r="63" spans="1:8" ht="15.75" thickBot="1" x14ac:dyDescent="0.3">
      <c r="A63" s="8" t="s">
        <v>108</v>
      </c>
      <c r="B63" s="7" t="s">
        <v>109</v>
      </c>
      <c r="C63" s="9">
        <v>3550386</v>
      </c>
      <c r="D63" s="9">
        <v>9069265</v>
      </c>
      <c r="E63" s="9">
        <v>8205364</v>
      </c>
      <c r="F63" s="7"/>
      <c r="G63" s="10">
        <f t="shared" si="3"/>
        <v>2686485</v>
      </c>
    </row>
    <row r="64" spans="1:8" ht="15.75" thickBot="1" x14ac:dyDescent="0.3">
      <c r="A64" s="8" t="s">
        <v>110</v>
      </c>
      <c r="B64" s="7" t="s">
        <v>111</v>
      </c>
      <c r="C64" s="9">
        <v>1654438</v>
      </c>
      <c r="D64" s="9">
        <v>937190</v>
      </c>
      <c r="E64" s="9">
        <v>473380</v>
      </c>
      <c r="F64" s="7"/>
      <c r="G64" s="10">
        <f t="shared" si="3"/>
        <v>1190628</v>
      </c>
    </row>
    <row r="65" spans="1:8" ht="15.75" thickBot="1" x14ac:dyDescent="0.3">
      <c r="A65" s="8" t="s">
        <v>112</v>
      </c>
      <c r="B65" s="7" t="s">
        <v>113</v>
      </c>
      <c r="C65" s="9">
        <v>254228</v>
      </c>
      <c r="D65" s="9">
        <v>440654</v>
      </c>
      <c r="E65" s="9">
        <v>355374</v>
      </c>
      <c r="F65" s="7"/>
      <c r="G65" s="10">
        <f t="shared" si="3"/>
        <v>168948</v>
      </c>
    </row>
    <row r="66" spans="1:8" ht="26.25" thickBot="1" x14ac:dyDescent="0.3">
      <c r="A66" s="8" t="s">
        <v>114</v>
      </c>
      <c r="B66" s="7" t="s">
        <v>115</v>
      </c>
      <c r="C66" s="9">
        <v>2061894</v>
      </c>
      <c r="D66" s="9">
        <v>7214228</v>
      </c>
      <c r="E66" s="9">
        <v>7434752</v>
      </c>
      <c r="F66" s="7"/>
      <c r="G66" s="10">
        <f t="shared" si="3"/>
        <v>2282418</v>
      </c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1461188</v>
      </c>
      <c r="E67" s="9">
        <v>1461188</v>
      </c>
      <c r="F67" s="10"/>
      <c r="G67" s="10">
        <f t="shared" si="3"/>
        <v>0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63093821</v>
      </c>
      <c r="E68" s="9">
        <v>63093821</v>
      </c>
      <c r="F68" s="10"/>
      <c r="G68" s="10">
        <f>C68+E68-D68</f>
        <v>56866</v>
      </c>
    </row>
    <row r="69" spans="1:8" ht="15.75" thickBot="1" x14ac:dyDescent="0.3">
      <c r="A69" s="8" t="s">
        <v>120</v>
      </c>
      <c r="B69" s="7" t="s">
        <v>121</v>
      </c>
      <c r="C69" s="9">
        <v>94685791</v>
      </c>
      <c r="D69" s="9">
        <v>57272090</v>
      </c>
      <c r="E69" s="9">
        <v>37603019</v>
      </c>
      <c r="F69" s="7"/>
      <c r="G69" s="10">
        <f t="shared" si="3"/>
        <v>75016720</v>
      </c>
    </row>
    <row r="70" spans="1:8" ht="15.75" thickBot="1" x14ac:dyDescent="0.3">
      <c r="A70" s="8" t="s">
        <v>122</v>
      </c>
      <c r="B70" s="7" t="s">
        <v>123</v>
      </c>
      <c r="C70" s="9">
        <v>1926550</v>
      </c>
      <c r="D70" s="9">
        <v>4636785</v>
      </c>
      <c r="E70" s="9">
        <v>4633085</v>
      </c>
      <c r="F70" s="7"/>
      <c r="G70" s="10">
        <f t="shared" si="3"/>
        <v>1922850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385299</v>
      </c>
      <c r="E71" s="9">
        <v>385299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13375815</v>
      </c>
      <c r="D72" s="9">
        <v>174300599</v>
      </c>
      <c r="E72" s="9">
        <v>200032549</v>
      </c>
      <c r="F72" s="7"/>
      <c r="G72" s="10">
        <f t="shared" si="3"/>
        <v>39107765</v>
      </c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2315141</v>
      </c>
      <c r="E74" s="9">
        <v>2315141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5020388</v>
      </c>
      <c r="D75" s="9">
        <v>5020388</v>
      </c>
      <c r="E75" s="9">
        <v>4601454</v>
      </c>
      <c r="F75" s="10"/>
      <c r="G75" s="10">
        <f>E75+D75-C75</f>
        <v>4601454</v>
      </c>
    </row>
    <row r="76" spans="1:8" ht="15.75" thickBot="1" x14ac:dyDescent="0.3">
      <c r="A76" s="8" t="s">
        <v>134</v>
      </c>
      <c r="B76" s="7" t="s">
        <v>135</v>
      </c>
      <c r="C76" s="9">
        <v>60685978</v>
      </c>
      <c r="D76" s="9">
        <v>60685978</v>
      </c>
      <c r="E76" s="9">
        <v>56290717</v>
      </c>
      <c r="F76" s="7"/>
      <c r="G76" s="10">
        <f t="shared" si="3"/>
        <v>56290717</v>
      </c>
    </row>
    <row r="77" spans="1:8" ht="15.75" thickBot="1" x14ac:dyDescent="0.3">
      <c r="A77" s="8" t="s">
        <v>136</v>
      </c>
      <c r="B77" s="7" t="s">
        <v>137</v>
      </c>
      <c r="C77" s="9">
        <v>16417431</v>
      </c>
      <c r="D77" s="9">
        <v>11676260</v>
      </c>
      <c r="E77" s="9">
        <v>651607</v>
      </c>
      <c r="F77" s="10"/>
      <c r="G77" s="10">
        <f>E77+C77-D77</f>
        <v>5392778</v>
      </c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>
        <v>50000</v>
      </c>
      <c r="F79" s="7"/>
      <c r="G79" s="10">
        <f t="shared" si="3"/>
        <v>50000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171722893</v>
      </c>
      <c r="D82" s="9">
        <v>1963707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0</v>
      </c>
      <c r="G85" s="11">
        <f>SUM(G60:G84)</f>
        <v>1245422876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117970743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572564582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38067881</v>
      </c>
      <c r="G93" s="20">
        <f>G92+G85</f>
        <v>1817987458</v>
      </c>
      <c r="H93" s="12">
        <f>G93-F93</f>
        <v>1779919577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278927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50405671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14255115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276852726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30910661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321915868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88440091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1162130256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68230833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44236996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136366237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12498892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11166340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24229100</v>
      </c>
    </row>
    <row r="112" spans="1:7" ht="15.75" thickBot="1" x14ac:dyDescent="0.3">
      <c r="A112" s="8" t="s">
        <v>198</v>
      </c>
      <c r="B112" s="7" t="s">
        <v>199</v>
      </c>
      <c r="C112" s="9"/>
      <c r="D112" s="7"/>
      <c r="E112" s="7"/>
      <c r="F112" s="7"/>
      <c r="G112" s="10">
        <v>8996625</v>
      </c>
    </row>
    <row r="113" spans="1:7" ht="15.75" thickBot="1" x14ac:dyDescent="0.3">
      <c r="A113" s="8" t="s">
        <v>200</v>
      </c>
      <c r="B113" s="7" t="s">
        <v>201</v>
      </c>
      <c r="C113" s="9"/>
      <c r="D113" s="7"/>
      <c r="E113" s="7"/>
      <c r="F113" s="7"/>
      <c r="G113" s="10">
        <v>416695576</v>
      </c>
    </row>
    <row r="114" spans="1:7" ht="15.75" thickBot="1" x14ac:dyDescent="0.3">
      <c r="A114" s="8" t="s">
        <v>202</v>
      </c>
      <c r="B114" s="7" t="s">
        <v>203</v>
      </c>
      <c r="C114" s="9"/>
      <c r="D114" s="7"/>
      <c r="E114" s="7"/>
      <c r="F114" s="7"/>
      <c r="G114" s="10">
        <v>1788675</v>
      </c>
    </row>
    <row r="115" spans="1:7" ht="15.75" thickBot="1" x14ac:dyDescent="0.3">
      <c r="A115" s="8" t="s">
        <v>204</v>
      </c>
      <c r="B115" s="7" t="s">
        <v>205</v>
      </c>
      <c r="C115" s="9"/>
      <c r="D115" s="7"/>
      <c r="E115" s="7"/>
      <c r="F115" s="7"/>
      <c r="G115" s="10">
        <v>16498636</v>
      </c>
    </row>
    <row r="116" spans="1:7" ht="15.75" customHeight="1" thickBot="1" x14ac:dyDescent="0.3">
      <c r="A116" s="26" t="s">
        <v>206</v>
      </c>
      <c r="B116" s="27"/>
      <c r="C116" s="17"/>
      <c r="D116" s="17"/>
      <c r="E116" s="17"/>
      <c r="F116" s="11">
        <f>SUM(F95:F115)</f>
        <v>0</v>
      </c>
      <c r="G116" s="11">
        <f>SUM(G95:G115)</f>
        <v>2850328579</v>
      </c>
    </row>
    <row r="117" spans="1:7" ht="15.75" thickBot="1" x14ac:dyDescent="0.3">
      <c r="A117" s="26" t="s">
        <v>207</v>
      </c>
      <c r="B117" s="27"/>
      <c r="C117" s="7"/>
      <c r="D117" s="7"/>
      <c r="E117" s="7"/>
      <c r="F117" s="7"/>
      <c r="G117" s="7"/>
    </row>
    <row r="118" spans="1:7" ht="15.75" thickBot="1" x14ac:dyDescent="0.3">
      <c r="A118" s="8" t="s">
        <v>208</v>
      </c>
      <c r="B118" s="22" t="s">
        <v>209</v>
      </c>
      <c r="C118" s="9"/>
      <c r="D118" s="7"/>
      <c r="E118" s="7"/>
      <c r="F118" s="10">
        <v>1638305107</v>
      </c>
      <c r="G118" s="7"/>
    </row>
    <row r="119" spans="1:7" ht="15.75" thickBot="1" x14ac:dyDescent="0.3">
      <c r="A119" s="8" t="s">
        <v>210</v>
      </c>
      <c r="B119" s="22" t="s">
        <v>211</v>
      </c>
      <c r="C119" s="9"/>
      <c r="D119" s="7"/>
      <c r="E119" s="7"/>
      <c r="F119" s="10">
        <v>34715594</v>
      </c>
      <c r="G119" s="7"/>
    </row>
    <row r="120" spans="1:7" ht="26.25" thickBot="1" x14ac:dyDescent="0.3">
      <c r="A120" s="8" t="s">
        <v>212</v>
      </c>
      <c r="B120" s="22" t="s">
        <v>213</v>
      </c>
      <c r="C120" s="9"/>
      <c r="D120" s="7"/>
      <c r="E120" s="7"/>
      <c r="F120" s="10">
        <v>22636310</v>
      </c>
      <c r="G120" s="7"/>
    </row>
    <row r="121" spans="1:7" ht="15.75" thickBot="1" x14ac:dyDescent="0.3">
      <c r="A121" s="8" t="s">
        <v>214</v>
      </c>
      <c r="B121" s="22" t="s">
        <v>215</v>
      </c>
      <c r="C121" s="9"/>
      <c r="D121" s="7"/>
      <c r="E121" s="7"/>
      <c r="F121" s="10">
        <v>28779898</v>
      </c>
      <c r="G121" s="7"/>
    </row>
    <row r="122" spans="1:7" ht="15.75" thickBot="1" x14ac:dyDescent="0.3">
      <c r="A122" s="8" t="s">
        <v>216</v>
      </c>
      <c r="B122" s="22" t="s">
        <v>217</v>
      </c>
      <c r="C122" s="9"/>
      <c r="D122" s="7"/>
      <c r="E122" s="7"/>
      <c r="F122" s="10">
        <v>55711711</v>
      </c>
      <c r="G122" s="7"/>
    </row>
    <row r="123" spans="1:7" ht="26.25" thickBot="1" x14ac:dyDescent="0.3">
      <c r="A123" s="8" t="s">
        <v>218</v>
      </c>
      <c r="B123" s="22" t="s">
        <v>219</v>
      </c>
      <c r="C123" s="9"/>
      <c r="D123" s="7"/>
      <c r="E123" s="7"/>
      <c r="F123" s="10">
        <v>13218220</v>
      </c>
      <c r="G123" s="7"/>
    </row>
    <row r="124" spans="1:7" ht="15.75" thickBot="1" x14ac:dyDescent="0.3">
      <c r="A124" s="8" t="s">
        <v>220</v>
      </c>
      <c r="B124" s="22" t="s">
        <v>221</v>
      </c>
      <c r="C124" s="9"/>
      <c r="D124" s="7"/>
      <c r="E124" s="7"/>
      <c r="F124" s="10">
        <v>1427322</v>
      </c>
      <c r="G124" s="7"/>
    </row>
    <row r="125" spans="1:7" ht="15.75" thickBot="1" x14ac:dyDescent="0.3">
      <c r="A125" s="8" t="s">
        <v>222</v>
      </c>
      <c r="B125" s="22" t="s">
        <v>223</v>
      </c>
      <c r="C125" s="9"/>
      <c r="D125" s="7"/>
      <c r="E125" s="7"/>
      <c r="F125" s="10">
        <v>117793956</v>
      </c>
      <c r="G125" s="7"/>
    </row>
    <row r="126" spans="1:7" ht="26.25" thickBot="1" x14ac:dyDescent="0.3">
      <c r="A126" s="8" t="s">
        <v>224</v>
      </c>
      <c r="B126" s="22" t="s">
        <v>225</v>
      </c>
      <c r="C126" s="9"/>
      <c r="D126" s="7"/>
      <c r="E126" s="7"/>
      <c r="F126" s="10">
        <v>2486213</v>
      </c>
      <c r="G126" s="7"/>
    </row>
    <row r="127" spans="1:7" ht="15.75" thickBot="1" x14ac:dyDescent="0.3">
      <c r="A127" s="8" t="s">
        <v>226</v>
      </c>
      <c r="B127" s="22" t="s">
        <v>227</v>
      </c>
      <c r="C127" s="9"/>
      <c r="D127" s="7"/>
      <c r="E127" s="7"/>
      <c r="F127" s="10">
        <v>22413016</v>
      </c>
      <c r="G127" s="7"/>
    </row>
    <row r="128" spans="1:7" ht="15.75" thickBot="1" x14ac:dyDescent="0.3">
      <c r="A128" s="8" t="s">
        <v>228</v>
      </c>
      <c r="B128" s="22" t="s">
        <v>229</v>
      </c>
      <c r="C128" s="9"/>
      <c r="D128" s="7"/>
      <c r="E128" s="7"/>
      <c r="F128" s="10">
        <v>9009787</v>
      </c>
      <c r="G128" s="7"/>
    </row>
    <row r="129" spans="1:7" ht="26.25" thickBot="1" x14ac:dyDescent="0.3">
      <c r="A129" s="8" t="s">
        <v>230</v>
      </c>
      <c r="B129" s="22" t="s">
        <v>231</v>
      </c>
      <c r="C129" s="9"/>
      <c r="D129" s="7"/>
      <c r="E129" s="7"/>
      <c r="F129" s="10">
        <v>374374</v>
      </c>
      <c r="G129" s="7"/>
    </row>
    <row r="130" spans="1:7" ht="15.75" thickBot="1" x14ac:dyDescent="0.3">
      <c r="A130" s="8" t="s">
        <v>232</v>
      </c>
      <c r="B130" s="22" t="s">
        <v>233</v>
      </c>
      <c r="C130" s="9"/>
      <c r="D130" s="7"/>
      <c r="E130" s="7"/>
      <c r="F130" s="10">
        <v>81988629</v>
      </c>
      <c r="G130" s="7"/>
    </row>
    <row r="131" spans="1:7" ht="26.25" thickBot="1" x14ac:dyDescent="0.3">
      <c r="A131" s="8" t="s">
        <v>234</v>
      </c>
      <c r="B131" s="22" t="s">
        <v>235</v>
      </c>
      <c r="C131" s="9"/>
      <c r="D131" s="7"/>
      <c r="E131" s="7"/>
      <c r="F131" s="10">
        <v>203682</v>
      </c>
      <c r="G131" s="7"/>
    </row>
    <row r="132" spans="1:7" ht="15.75" thickBot="1" x14ac:dyDescent="0.3">
      <c r="A132" s="8" t="s">
        <v>236</v>
      </c>
      <c r="B132" s="22" t="s">
        <v>237</v>
      </c>
      <c r="C132" s="9"/>
      <c r="D132" s="7"/>
      <c r="E132" s="7"/>
      <c r="F132" s="10">
        <v>3199896</v>
      </c>
      <c r="G132" s="7"/>
    </row>
    <row r="133" spans="1:7" ht="26.25" thickBot="1" x14ac:dyDescent="0.3">
      <c r="A133" s="8" t="s">
        <v>238</v>
      </c>
      <c r="B133" s="22" t="s">
        <v>239</v>
      </c>
      <c r="C133" s="9"/>
      <c r="D133" s="7"/>
      <c r="E133" s="7"/>
      <c r="F133" s="10">
        <v>0</v>
      </c>
      <c r="G133" s="7"/>
    </row>
    <row r="134" spans="1:7" ht="15.75" thickBot="1" x14ac:dyDescent="0.3">
      <c r="A134" s="8" t="s">
        <v>240</v>
      </c>
      <c r="B134" s="22" t="s">
        <v>241</v>
      </c>
      <c r="C134" s="9"/>
      <c r="D134" s="7"/>
      <c r="E134" s="7"/>
      <c r="F134" s="10">
        <v>23861712</v>
      </c>
      <c r="G134" s="7"/>
    </row>
    <row r="135" spans="1:7" ht="15.75" thickBot="1" x14ac:dyDescent="0.3">
      <c r="A135" s="8" t="s">
        <v>242</v>
      </c>
      <c r="B135" s="22" t="s">
        <v>243</v>
      </c>
      <c r="C135" s="9"/>
      <c r="D135" s="7"/>
      <c r="E135" s="7"/>
      <c r="F135" s="10">
        <v>3562150</v>
      </c>
      <c r="G135" s="7"/>
    </row>
    <row r="136" spans="1:7" ht="15.75" thickBot="1" x14ac:dyDescent="0.3">
      <c r="A136" s="8" t="s">
        <v>244</v>
      </c>
      <c r="B136" s="22" t="s">
        <v>245</v>
      </c>
      <c r="C136" s="9"/>
      <c r="D136" s="7"/>
      <c r="E136" s="7"/>
      <c r="F136" s="10">
        <v>28647778</v>
      </c>
      <c r="G136" s="7"/>
    </row>
    <row r="137" spans="1:7" ht="15.75" thickBot="1" x14ac:dyDescent="0.3">
      <c r="A137" s="8" t="s">
        <v>246</v>
      </c>
      <c r="B137" s="22" t="s">
        <v>247</v>
      </c>
      <c r="C137" s="9"/>
      <c r="D137" s="7"/>
      <c r="E137" s="7"/>
      <c r="F137" s="10">
        <v>2698650</v>
      </c>
      <c r="G137" s="7"/>
    </row>
    <row r="138" spans="1:7" ht="15.75" thickBot="1" x14ac:dyDescent="0.3">
      <c r="A138" s="8" t="s">
        <v>248</v>
      </c>
      <c r="B138" s="22" t="s">
        <v>249</v>
      </c>
      <c r="C138" s="9"/>
      <c r="D138" s="7"/>
      <c r="E138" s="7"/>
      <c r="F138" s="10">
        <v>276250</v>
      </c>
      <c r="G138" s="7"/>
    </row>
    <row r="139" spans="1:7" ht="26.25" thickBot="1" x14ac:dyDescent="0.3">
      <c r="A139" s="8" t="s">
        <v>250</v>
      </c>
      <c r="B139" s="22" t="s">
        <v>251</v>
      </c>
      <c r="C139" s="9"/>
      <c r="D139" s="7"/>
      <c r="E139" s="7"/>
      <c r="F139" s="10">
        <v>0</v>
      </c>
      <c r="G139" s="7"/>
    </row>
    <row r="140" spans="1:7" ht="26.25" thickBot="1" x14ac:dyDescent="0.3">
      <c r="A140" s="8" t="s">
        <v>252</v>
      </c>
      <c r="B140" s="22" t="s">
        <v>253</v>
      </c>
      <c r="C140" s="9"/>
      <c r="D140" s="7"/>
      <c r="E140" s="7"/>
      <c r="F140" s="10">
        <v>16242523</v>
      </c>
      <c r="G140" s="7"/>
    </row>
    <row r="141" spans="1:7" ht="26.25" thickBot="1" x14ac:dyDescent="0.3">
      <c r="A141" s="8" t="s">
        <v>254</v>
      </c>
      <c r="B141" s="22" t="s">
        <v>255</v>
      </c>
      <c r="C141" s="9"/>
      <c r="D141" s="7"/>
      <c r="E141" s="7"/>
      <c r="F141" s="10">
        <v>3484260</v>
      </c>
      <c r="G141" s="7"/>
    </row>
    <row r="142" spans="1:7" ht="26.25" thickBot="1" x14ac:dyDescent="0.3">
      <c r="A142" s="8" t="s">
        <v>256</v>
      </c>
      <c r="B142" s="22" t="s">
        <v>257</v>
      </c>
      <c r="C142" s="9"/>
      <c r="D142" s="7"/>
      <c r="E142" s="7"/>
      <c r="F142" s="10">
        <v>97000</v>
      </c>
      <c r="G142" s="7"/>
    </row>
    <row r="143" spans="1:7" ht="39" thickBot="1" x14ac:dyDescent="0.3">
      <c r="A143" s="8" t="s">
        <v>258</v>
      </c>
      <c r="B143" s="22" t="s">
        <v>259</v>
      </c>
      <c r="C143" s="9"/>
      <c r="D143" s="7"/>
      <c r="E143" s="7"/>
      <c r="F143" s="10">
        <v>0</v>
      </c>
      <c r="G143" s="7"/>
    </row>
    <row r="144" spans="1:7" ht="15.75" thickBot="1" x14ac:dyDescent="0.3">
      <c r="A144" s="8" t="s">
        <v>260</v>
      </c>
      <c r="B144" s="22" t="s">
        <v>261</v>
      </c>
      <c r="C144" s="9"/>
      <c r="D144" s="7"/>
      <c r="E144" s="7"/>
      <c r="F144" s="10">
        <v>1688971</v>
      </c>
      <c r="G144" s="7"/>
    </row>
    <row r="145" spans="1:7" ht="26.25" thickBot="1" x14ac:dyDescent="0.3">
      <c r="A145" s="8" t="s">
        <v>262</v>
      </c>
      <c r="B145" s="22" t="s">
        <v>263</v>
      </c>
      <c r="C145" s="9"/>
      <c r="D145" s="7"/>
      <c r="E145" s="7"/>
      <c r="F145" s="10">
        <v>133200</v>
      </c>
      <c r="G145" s="7"/>
    </row>
    <row r="146" spans="1:7" ht="15.75" thickBot="1" x14ac:dyDescent="0.3">
      <c r="A146" s="8" t="s">
        <v>264</v>
      </c>
      <c r="B146" s="22" t="s">
        <v>265</v>
      </c>
      <c r="C146" s="9"/>
      <c r="D146" s="7"/>
      <c r="E146" s="7"/>
      <c r="F146" s="10">
        <v>868600</v>
      </c>
      <c r="G146" s="7"/>
    </row>
    <row r="147" spans="1:7" ht="15.75" thickBot="1" x14ac:dyDescent="0.3">
      <c r="A147" s="8" t="s">
        <v>266</v>
      </c>
      <c r="B147" s="22" t="s">
        <v>267</v>
      </c>
      <c r="C147" s="9"/>
      <c r="D147" s="7"/>
      <c r="E147" s="7"/>
      <c r="F147" s="10">
        <v>14705964</v>
      </c>
      <c r="G147" s="7"/>
    </row>
    <row r="148" spans="1:7" ht="26.25" thickBot="1" x14ac:dyDescent="0.3">
      <c r="A148" s="8" t="s">
        <v>268</v>
      </c>
      <c r="B148" s="22" t="s">
        <v>269</v>
      </c>
      <c r="C148" s="9"/>
      <c r="D148" s="7"/>
      <c r="E148" s="7"/>
      <c r="F148" s="10">
        <v>77229333</v>
      </c>
      <c r="G148" s="7"/>
    </row>
    <row r="149" spans="1:7" ht="26.25" thickBot="1" x14ac:dyDescent="0.3">
      <c r="A149" s="8" t="s">
        <v>270</v>
      </c>
      <c r="B149" s="22" t="s">
        <v>271</v>
      </c>
      <c r="C149" s="9"/>
      <c r="D149" s="7"/>
      <c r="E149" s="7"/>
      <c r="F149" s="10">
        <v>68244485</v>
      </c>
      <c r="G149" s="10"/>
    </row>
    <row r="150" spans="1:7" ht="26.25" thickBot="1" x14ac:dyDescent="0.3">
      <c r="A150" s="8" t="s">
        <v>337</v>
      </c>
      <c r="B150" s="22" t="s">
        <v>338</v>
      </c>
      <c r="C150" s="9"/>
      <c r="D150" s="7"/>
      <c r="E150" s="7"/>
      <c r="F150" s="10">
        <v>20363958</v>
      </c>
      <c r="G150" s="10"/>
    </row>
    <row r="151" spans="1:7" ht="26.25" thickBot="1" x14ac:dyDescent="0.3">
      <c r="A151" s="8" t="s">
        <v>272</v>
      </c>
      <c r="B151" s="22" t="s">
        <v>273</v>
      </c>
      <c r="C151" s="9"/>
      <c r="D151" s="7"/>
      <c r="E151" s="7"/>
      <c r="F151" s="10">
        <v>3193740</v>
      </c>
      <c r="G151" s="7"/>
    </row>
    <row r="152" spans="1:7" ht="26.25" thickBot="1" x14ac:dyDescent="0.3">
      <c r="A152" s="8" t="s">
        <v>274</v>
      </c>
      <c r="B152" s="22" t="s">
        <v>275</v>
      </c>
      <c r="C152" s="9"/>
      <c r="D152" s="7"/>
      <c r="E152" s="7"/>
      <c r="F152" s="10">
        <v>2904026</v>
      </c>
      <c r="G152" s="7"/>
    </row>
    <row r="153" spans="1:7" ht="26.25" thickBot="1" x14ac:dyDescent="0.3">
      <c r="A153" s="8" t="s">
        <v>276</v>
      </c>
      <c r="B153" s="22" t="s">
        <v>277</v>
      </c>
      <c r="C153" s="9"/>
      <c r="D153" s="7"/>
      <c r="E153" s="7"/>
      <c r="F153" s="10">
        <v>27037757</v>
      </c>
      <c r="G153" s="7"/>
    </row>
    <row r="154" spans="1:7" ht="26.25" thickBot="1" x14ac:dyDescent="0.3">
      <c r="A154" s="8" t="s">
        <v>278</v>
      </c>
      <c r="B154" s="22" t="s">
        <v>279</v>
      </c>
      <c r="C154" s="9"/>
      <c r="D154" s="7"/>
      <c r="E154" s="7"/>
      <c r="F154" s="10">
        <v>20899115</v>
      </c>
      <c r="G154" s="7"/>
    </row>
    <row r="155" spans="1:7" ht="15.75" thickBot="1" x14ac:dyDescent="0.3">
      <c r="A155" s="8" t="s">
        <v>280</v>
      </c>
      <c r="B155" s="22" t="s">
        <v>281</v>
      </c>
      <c r="C155" s="9"/>
      <c r="D155" s="7"/>
      <c r="E155" s="7"/>
      <c r="F155" s="10">
        <v>15562555</v>
      </c>
      <c r="G155" s="7"/>
    </row>
    <row r="156" spans="1:7" ht="26.25" thickBot="1" x14ac:dyDescent="0.3">
      <c r="A156" s="8" t="s">
        <v>282</v>
      </c>
      <c r="B156" s="22" t="s">
        <v>283</v>
      </c>
      <c r="C156" s="9"/>
      <c r="D156" s="7"/>
      <c r="E156" s="7"/>
      <c r="F156" s="10">
        <v>0</v>
      </c>
      <c r="G156" s="7"/>
    </row>
    <row r="157" spans="1:7" ht="15.75" thickBot="1" x14ac:dyDescent="0.3">
      <c r="A157" s="8" t="s">
        <v>284</v>
      </c>
      <c r="B157" s="22" t="s">
        <v>285</v>
      </c>
      <c r="C157" s="9"/>
      <c r="D157" s="7"/>
      <c r="E157" s="7"/>
      <c r="F157" s="10">
        <v>656974</v>
      </c>
      <c r="G157" s="7"/>
    </row>
    <row r="158" spans="1:7" ht="15.75" thickBot="1" x14ac:dyDescent="0.3">
      <c r="A158" s="8" t="s">
        <v>286</v>
      </c>
      <c r="B158" s="22" t="s">
        <v>287</v>
      </c>
      <c r="C158" s="9"/>
      <c r="D158" s="7"/>
      <c r="E158" s="7"/>
      <c r="F158" s="10">
        <v>27510779</v>
      </c>
      <c r="G158" s="7"/>
    </row>
    <row r="159" spans="1:7" ht="15.75" thickBot="1" x14ac:dyDescent="0.3">
      <c r="A159" s="8" t="s">
        <v>288</v>
      </c>
      <c r="B159" s="22" t="s">
        <v>289</v>
      </c>
      <c r="C159" s="9"/>
      <c r="D159" s="7"/>
      <c r="E159" s="7"/>
      <c r="F159" s="10">
        <v>1845793</v>
      </c>
      <c r="G159" s="7"/>
    </row>
    <row r="160" spans="1:7" ht="26.25" thickBot="1" x14ac:dyDescent="0.3">
      <c r="A160" s="8" t="s">
        <v>290</v>
      </c>
      <c r="B160" s="22" t="s">
        <v>291</v>
      </c>
      <c r="C160" s="9"/>
      <c r="D160" s="7"/>
      <c r="E160" s="7"/>
      <c r="F160" s="10">
        <v>141111</v>
      </c>
      <c r="G160" s="7"/>
    </row>
    <row r="161" spans="1:7" ht="15.75" thickBot="1" x14ac:dyDescent="0.3">
      <c r="A161" s="8" t="s">
        <v>292</v>
      </c>
      <c r="B161" s="22" t="s">
        <v>293</v>
      </c>
      <c r="C161" s="9"/>
      <c r="D161" s="7"/>
      <c r="E161" s="7"/>
      <c r="F161" s="10">
        <v>7280714</v>
      </c>
      <c r="G161" s="7"/>
    </row>
    <row r="162" spans="1:7" ht="26.25" thickBot="1" x14ac:dyDescent="0.3">
      <c r="A162" s="8" t="s">
        <v>294</v>
      </c>
      <c r="B162" s="22" t="s">
        <v>295</v>
      </c>
      <c r="C162" s="9"/>
      <c r="D162" s="7"/>
      <c r="E162" s="7"/>
      <c r="F162" s="10">
        <v>1302686</v>
      </c>
      <c r="G162" s="7"/>
    </row>
    <row r="163" spans="1:7" ht="15.75" thickBot="1" x14ac:dyDescent="0.3">
      <c r="A163" s="8" t="s">
        <v>296</v>
      </c>
      <c r="B163" s="22" t="s">
        <v>297</v>
      </c>
      <c r="C163" s="9"/>
      <c r="D163" s="7"/>
      <c r="E163" s="7"/>
      <c r="F163" s="10">
        <v>6076765</v>
      </c>
      <c r="G163" s="7"/>
    </row>
    <row r="164" spans="1:7" ht="15.75" thickBot="1" x14ac:dyDescent="0.3">
      <c r="A164" s="8" t="s">
        <v>298</v>
      </c>
      <c r="B164" s="22" t="s">
        <v>299</v>
      </c>
      <c r="C164" s="9"/>
      <c r="D164" s="7"/>
      <c r="E164" s="7"/>
      <c r="F164" s="10">
        <v>6941010</v>
      </c>
      <c r="G164" s="7"/>
    </row>
    <row r="165" spans="1:7" ht="26.25" thickBot="1" x14ac:dyDescent="0.3">
      <c r="A165" s="8" t="s">
        <v>300</v>
      </c>
      <c r="B165" s="22" t="s">
        <v>301</v>
      </c>
      <c r="C165" s="9"/>
      <c r="D165" s="7"/>
      <c r="E165" s="7"/>
      <c r="F165" s="10">
        <v>7089018</v>
      </c>
      <c r="G165" s="7"/>
    </row>
    <row r="166" spans="1:7" ht="15.75" thickBot="1" x14ac:dyDescent="0.3">
      <c r="A166" s="8" t="s">
        <v>302</v>
      </c>
      <c r="B166" s="22" t="s">
        <v>303</v>
      </c>
      <c r="C166" s="9"/>
      <c r="D166" s="7"/>
      <c r="E166" s="7"/>
      <c r="F166" s="10">
        <v>15588726</v>
      </c>
      <c r="G166" s="7"/>
    </row>
    <row r="167" spans="1:7" ht="39" thickBot="1" x14ac:dyDescent="0.3">
      <c r="A167" s="8" t="s">
        <v>304</v>
      </c>
      <c r="B167" s="22" t="s">
        <v>305</v>
      </c>
      <c r="C167" s="9"/>
      <c r="D167" s="7"/>
      <c r="E167" s="7"/>
      <c r="F167" s="10">
        <v>0</v>
      </c>
      <c r="G167" s="7"/>
    </row>
    <row r="168" spans="1:7" ht="26.25" thickBot="1" x14ac:dyDescent="0.3">
      <c r="A168" s="8" t="s">
        <v>306</v>
      </c>
      <c r="B168" s="22" t="s">
        <v>307</v>
      </c>
      <c r="C168" s="9"/>
      <c r="D168" s="7"/>
      <c r="E168" s="7"/>
      <c r="F168" s="10">
        <v>446191</v>
      </c>
      <c r="G168" s="7"/>
    </row>
    <row r="169" spans="1:7" ht="15.75" thickBot="1" x14ac:dyDescent="0.3">
      <c r="A169" s="8" t="s">
        <v>308</v>
      </c>
      <c r="B169" s="22" t="s">
        <v>309</v>
      </c>
      <c r="C169" s="9"/>
      <c r="D169" s="7"/>
      <c r="E169" s="7"/>
      <c r="F169" s="10">
        <v>31725586</v>
      </c>
      <c r="G169" s="7"/>
    </row>
    <row r="170" spans="1:7" ht="15.75" thickBot="1" x14ac:dyDescent="0.3">
      <c r="A170" s="8" t="s">
        <v>310</v>
      </c>
      <c r="B170" s="22" t="s">
        <v>311</v>
      </c>
      <c r="C170" s="9"/>
      <c r="D170" s="7"/>
      <c r="E170" s="7"/>
      <c r="F170" s="10">
        <v>33685698</v>
      </c>
      <c r="G170" s="7"/>
    </row>
    <row r="171" spans="1:7" ht="26.25" thickBot="1" x14ac:dyDescent="0.3">
      <c r="A171" s="8" t="s">
        <v>312</v>
      </c>
      <c r="B171" s="22" t="s">
        <v>313</v>
      </c>
      <c r="C171" s="9"/>
      <c r="D171" s="7"/>
      <c r="E171" s="7"/>
      <c r="F171" s="10">
        <v>20979717</v>
      </c>
      <c r="G171" s="7"/>
    </row>
    <row r="172" spans="1:7" ht="15.75" thickBot="1" x14ac:dyDescent="0.3">
      <c r="A172" s="8" t="s">
        <v>314</v>
      </c>
      <c r="B172" s="22" t="s">
        <v>315</v>
      </c>
      <c r="C172" s="9"/>
      <c r="D172" s="7"/>
      <c r="E172" s="7"/>
      <c r="F172" s="10">
        <v>6412452</v>
      </c>
      <c r="G172" s="7"/>
    </row>
    <row r="173" spans="1:7" ht="15.75" thickBot="1" x14ac:dyDescent="0.3">
      <c r="A173" s="8" t="s">
        <v>316</v>
      </c>
      <c r="B173" s="22" t="s">
        <v>317</v>
      </c>
      <c r="C173" s="9"/>
      <c r="D173" s="7"/>
      <c r="E173" s="7"/>
      <c r="F173" s="10">
        <v>183280660</v>
      </c>
      <c r="G173" s="7"/>
    </row>
    <row r="174" spans="1:7" ht="15.75" thickBot="1" x14ac:dyDescent="0.3">
      <c r="A174" s="8" t="s">
        <v>318</v>
      </c>
      <c r="B174" s="22" t="s">
        <v>199</v>
      </c>
      <c r="C174" s="9"/>
      <c r="D174" s="7"/>
      <c r="E174" s="7"/>
      <c r="F174" s="10">
        <v>774480</v>
      </c>
      <c r="G174" s="7"/>
    </row>
    <row r="175" spans="1:7" ht="15.75" thickBot="1" x14ac:dyDescent="0.3">
      <c r="A175" s="8" t="s">
        <v>319</v>
      </c>
      <c r="B175" s="22" t="s">
        <v>320</v>
      </c>
      <c r="C175" s="9"/>
      <c r="D175" s="7"/>
      <c r="E175" s="7"/>
      <c r="F175" s="10">
        <v>10049683</v>
      </c>
      <c r="G175" s="7"/>
    </row>
    <row r="176" spans="1:7" ht="15.75" customHeight="1" thickBot="1" x14ac:dyDescent="0.3">
      <c r="A176" s="8" t="s">
        <v>321</v>
      </c>
      <c r="B176" s="22" t="s">
        <v>322</v>
      </c>
      <c r="C176" s="9"/>
      <c r="D176" s="7"/>
      <c r="E176" s="7"/>
      <c r="F176" s="10">
        <v>6538699</v>
      </c>
      <c r="G176" s="7"/>
    </row>
    <row r="177" spans="1:7" ht="15.75" thickBot="1" x14ac:dyDescent="0.3">
      <c r="A177" s="8" t="s">
        <v>323</v>
      </c>
      <c r="B177" s="22" t="s">
        <v>324</v>
      </c>
      <c r="C177" s="9"/>
      <c r="D177" s="7"/>
      <c r="E177" s="7"/>
      <c r="F177" s="10">
        <v>65352</v>
      </c>
      <c r="G177" s="7"/>
    </row>
    <row r="178" spans="1:7" ht="15.75" thickBot="1" x14ac:dyDescent="0.3">
      <c r="A178" s="8" t="s">
        <v>325</v>
      </c>
      <c r="B178" s="22" t="s">
        <v>326</v>
      </c>
      <c r="C178" s="9"/>
      <c r="D178" s="7"/>
      <c r="E178" s="7"/>
      <c r="F178" s="10">
        <v>0</v>
      </c>
      <c r="G178" s="7"/>
    </row>
    <row r="179" spans="1:7" ht="15.75" thickBot="1" x14ac:dyDescent="0.3">
      <c r="A179" s="26" t="s">
        <v>327</v>
      </c>
      <c r="B179" s="27"/>
      <c r="C179" s="17"/>
      <c r="D179" s="17"/>
      <c r="E179" s="17"/>
      <c r="F179" s="11">
        <f>SUM(F118:F178)</f>
        <v>2732357836</v>
      </c>
      <c r="G179" s="7" t="s">
        <v>328</v>
      </c>
    </row>
    <row r="180" spans="1:7" ht="15.75" thickBot="1" x14ac:dyDescent="0.3">
      <c r="A180" s="23" t="s">
        <v>329</v>
      </c>
      <c r="B180" s="19"/>
      <c r="C180" s="19"/>
      <c r="D180" s="19"/>
      <c r="E180" s="19"/>
      <c r="F180" s="24" t="s">
        <v>328</v>
      </c>
      <c r="G180" s="15">
        <f>G116-F116-F179</f>
        <v>117970743</v>
      </c>
    </row>
  </sheetData>
  <mergeCells count="20">
    <mergeCell ref="A59:B59"/>
    <mergeCell ref="A2:G2"/>
    <mergeCell ref="A4:B4"/>
    <mergeCell ref="A6:B6"/>
    <mergeCell ref="A8:F8"/>
    <mergeCell ref="A12:B12"/>
    <mergeCell ref="A13:B13"/>
    <mergeCell ref="A31:B31"/>
    <mergeCell ref="A32:B32"/>
    <mergeCell ref="A56:B56"/>
    <mergeCell ref="A57:B57"/>
    <mergeCell ref="A58:B58"/>
    <mergeCell ref="A117:B117"/>
    <mergeCell ref="A179:B179"/>
    <mergeCell ref="A85:B85"/>
    <mergeCell ref="A86:B86"/>
    <mergeCell ref="A92:B92"/>
    <mergeCell ref="A93:B93"/>
    <mergeCell ref="A94:B94"/>
    <mergeCell ref="A116:B116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D8129-4882-436A-8BA2-BED7F96D6450}">
  <dimension ref="A2:J181"/>
  <sheetViews>
    <sheetView tabSelected="1" topLeftCell="A68" workbookViewId="0">
      <selection activeCell="E76" sqref="E76"/>
    </sheetView>
  </sheetViews>
  <sheetFormatPr baseColWidth="10" defaultColWidth="11.42578125" defaultRowHeight="15" x14ac:dyDescent="0.25"/>
  <cols>
    <col min="2" max="2" width="23.5703125" customWidth="1"/>
    <col min="3" max="3" width="34.5703125" customWidth="1"/>
    <col min="4" max="4" width="13.85546875" customWidth="1"/>
    <col min="5" max="5" width="12.28515625" customWidth="1"/>
    <col min="6" max="6" width="13.85546875" customWidth="1"/>
    <col min="7" max="7" width="14.42578125" bestFit="1" customWidth="1"/>
    <col min="8" max="8" width="13.5703125" bestFit="1" customWidth="1"/>
    <col min="10" max="10" width="12" bestFit="1" customWidth="1"/>
  </cols>
  <sheetData>
    <row r="2" spans="1:7" ht="21" x14ac:dyDescent="0.25">
      <c r="A2" s="32" t="s">
        <v>0</v>
      </c>
      <c r="B2" s="32"/>
      <c r="C2" s="32"/>
      <c r="D2" s="32"/>
      <c r="E2" s="32"/>
      <c r="F2" s="32"/>
      <c r="G2" s="32"/>
    </row>
    <row r="4" spans="1:7" x14ac:dyDescent="0.25">
      <c r="A4" s="33" t="s">
        <v>1</v>
      </c>
      <c r="B4" s="33"/>
      <c r="C4" s="1" t="s">
        <v>2</v>
      </c>
      <c r="D4" s="1"/>
      <c r="E4" s="1"/>
      <c r="F4" s="1"/>
    </row>
    <row r="5" spans="1:7" x14ac:dyDescent="0.25">
      <c r="A5" s="2" t="s">
        <v>3</v>
      </c>
      <c r="B5" s="2" t="s">
        <v>4</v>
      </c>
      <c r="C5" s="1"/>
      <c r="D5" s="1"/>
      <c r="E5" s="1"/>
      <c r="F5" s="1"/>
    </row>
    <row r="6" spans="1:7" x14ac:dyDescent="0.25">
      <c r="A6" s="33" t="s">
        <v>5</v>
      </c>
      <c r="B6" s="33"/>
      <c r="C6" s="1" t="s">
        <v>6</v>
      </c>
      <c r="D6" s="1"/>
      <c r="E6" s="1"/>
      <c r="F6" s="1"/>
    </row>
    <row r="7" spans="1:7" ht="15.75" x14ac:dyDescent="0.25">
      <c r="A7" s="3" t="s">
        <v>7</v>
      </c>
      <c r="B7" s="3"/>
      <c r="C7" s="1" t="s">
        <v>339</v>
      </c>
      <c r="D7" s="1"/>
      <c r="E7" s="1"/>
      <c r="F7" s="1"/>
    </row>
    <row r="8" spans="1:7" ht="15.75" x14ac:dyDescent="0.25">
      <c r="A8" s="34" t="s">
        <v>9</v>
      </c>
      <c r="B8" s="34"/>
      <c r="C8" s="34"/>
      <c r="D8" s="34"/>
      <c r="E8" s="34"/>
      <c r="F8" s="34"/>
      <c r="G8" t="s">
        <v>10</v>
      </c>
    </row>
    <row r="10" spans="1:7" ht="15.75" thickBot="1" x14ac:dyDescent="0.3"/>
    <row r="11" spans="1:7" ht="24.75" thickBot="1" x14ac:dyDescent="0.3">
      <c r="A11" s="4" t="s">
        <v>11</v>
      </c>
      <c r="B11" s="5" t="s">
        <v>12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17</v>
      </c>
    </row>
    <row r="12" spans="1:7" ht="15.75" thickBot="1" x14ac:dyDescent="0.3">
      <c r="A12" s="26" t="s">
        <v>18</v>
      </c>
      <c r="B12" s="27"/>
      <c r="C12" s="7"/>
      <c r="D12" s="7"/>
      <c r="E12" s="7"/>
      <c r="F12" s="7"/>
      <c r="G12" s="7"/>
    </row>
    <row r="13" spans="1:7" ht="15.75" thickBot="1" x14ac:dyDescent="0.3">
      <c r="A13" s="30" t="s">
        <v>19</v>
      </c>
      <c r="B13" s="31"/>
      <c r="C13" s="7"/>
      <c r="D13" s="7"/>
      <c r="E13" s="7"/>
      <c r="F13" s="7"/>
      <c r="G13" s="7"/>
    </row>
    <row r="14" spans="1:7" ht="15.75" thickBot="1" x14ac:dyDescent="0.3">
      <c r="A14" s="8" t="s">
        <v>20</v>
      </c>
      <c r="B14" s="7" t="s">
        <v>21</v>
      </c>
      <c r="C14" s="9">
        <v>2087315</v>
      </c>
      <c r="D14" s="9">
        <v>678881</v>
      </c>
      <c r="E14" s="9">
        <v>809133</v>
      </c>
      <c r="F14" s="9">
        <f t="shared" ref="F14:F28" si="0">C14+D14-E14</f>
        <v>1957063</v>
      </c>
      <c r="G14" s="7"/>
    </row>
    <row r="15" spans="1:7" ht="15.75" thickBot="1" x14ac:dyDescent="0.3">
      <c r="A15" s="8" t="s">
        <v>22</v>
      </c>
      <c r="B15" s="7" t="s">
        <v>23</v>
      </c>
      <c r="C15" s="9">
        <v>24781</v>
      </c>
      <c r="D15" s="9">
        <v>20500000</v>
      </c>
      <c r="E15" s="9">
        <v>20429968</v>
      </c>
      <c r="F15" s="9">
        <f t="shared" si="0"/>
        <v>94813</v>
      </c>
      <c r="G15" s="7"/>
    </row>
    <row r="16" spans="1:7" ht="15.75" thickBot="1" x14ac:dyDescent="0.3">
      <c r="A16" s="8" t="s">
        <v>24</v>
      </c>
      <c r="B16" s="7" t="s">
        <v>25</v>
      </c>
      <c r="C16" s="9">
        <v>2519206</v>
      </c>
      <c r="D16" s="9">
        <v>464797340</v>
      </c>
      <c r="E16" s="9">
        <v>460836143</v>
      </c>
      <c r="F16" s="9">
        <f>D16-C16-E16</f>
        <v>1441991</v>
      </c>
      <c r="G16" s="10"/>
    </row>
    <row r="17" spans="1:8" ht="15.75" thickBot="1" x14ac:dyDescent="0.3">
      <c r="A17" s="8" t="s">
        <v>26</v>
      </c>
      <c r="B17" s="7" t="s">
        <v>27</v>
      </c>
      <c r="C17" s="9">
        <v>996</v>
      </c>
      <c r="D17" s="9">
        <v>0</v>
      </c>
      <c r="E17" s="9">
        <v>0</v>
      </c>
      <c r="F17" s="9">
        <f t="shared" si="0"/>
        <v>996</v>
      </c>
      <c r="G17" s="7"/>
    </row>
    <row r="18" spans="1:8" ht="15.75" thickBot="1" x14ac:dyDescent="0.3">
      <c r="A18" s="8" t="s">
        <v>28</v>
      </c>
      <c r="B18" s="7" t="s">
        <v>29</v>
      </c>
      <c r="C18" s="9">
        <v>0</v>
      </c>
      <c r="D18" s="9">
        <v>3000000</v>
      </c>
      <c r="E18" s="9">
        <v>0</v>
      </c>
      <c r="F18" s="9">
        <f t="shared" si="0"/>
        <v>3000000</v>
      </c>
      <c r="G18" s="7"/>
    </row>
    <row r="19" spans="1:8" ht="15.75" thickBot="1" x14ac:dyDescent="0.3">
      <c r="A19" s="8" t="s">
        <v>30</v>
      </c>
      <c r="B19" s="7" t="s">
        <v>31</v>
      </c>
      <c r="C19" s="9">
        <v>5648090</v>
      </c>
      <c r="D19" s="9">
        <v>56241546</v>
      </c>
      <c r="E19" s="9">
        <v>58365073</v>
      </c>
      <c r="F19" s="9">
        <f t="shared" si="0"/>
        <v>3524563</v>
      </c>
      <c r="G19" s="7"/>
    </row>
    <row r="20" spans="1:8" ht="15.75" thickBot="1" x14ac:dyDescent="0.3">
      <c r="A20" s="8" t="s">
        <v>32</v>
      </c>
      <c r="B20" s="7" t="s">
        <v>33</v>
      </c>
      <c r="C20" s="9">
        <v>255148293</v>
      </c>
      <c r="D20" s="9">
        <v>23877242</v>
      </c>
      <c r="E20" s="9">
        <v>370308852</v>
      </c>
      <c r="F20" s="9"/>
      <c r="G20" s="9">
        <f>E20-D20-C20</f>
        <v>91283317</v>
      </c>
      <c r="H20" s="25"/>
    </row>
    <row r="21" spans="1:8" ht="15.75" thickBot="1" x14ac:dyDescent="0.3">
      <c r="A21" s="8" t="s">
        <v>34</v>
      </c>
      <c r="B21" s="7" t="s">
        <v>35</v>
      </c>
      <c r="C21" s="9">
        <v>14987042</v>
      </c>
      <c r="D21" s="9">
        <v>320009988</v>
      </c>
      <c r="E21" s="9">
        <v>6605438</v>
      </c>
      <c r="F21" s="9">
        <f>D21-C21-E21</f>
        <v>298417508</v>
      </c>
      <c r="G21" s="9"/>
    </row>
    <row r="22" spans="1:8" ht="15.75" thickBot="1" x14ac:dyDescent="0.3">
      <c r="A22" s="8" t="s">
        <v>36</v>
      </c>
      <c r="B22" s="7" t="s">
        <v>37</v>
      </c>
      <c r="C22" s="9">
        <v>4847863</v>
      </c>
      <c r="D22" s="9">
        <v>0</v>
      </c>
      <c r="E22" s="9">
        <v>16258316</v>
      </c>
      <c r="F22" s="9"/>
      <c r="G22" s="9">
        <f>E22-C22</f>
        <v>11410453</v>
      </c>
    </row>
    <row r="23" spans="1:8" ht="15.75" thickBot="1" x14ac:dyDescent="0.3">
      <c r="A23" s="8" t="s">
        <v>38</v>
      </c>
      <c r="B23" s="7" t="s">
        <v>39</v>
      </c>
      <c r="C23" s="9">
        <v>282952</v>
      </c>
      <c r="D23" s="9">
        <v>0</v>
      </c>
      <c r="E23" s="9">
        <v>283042</v>
      </c>
      <c r="F23" s="9"/>
      <c r="G23" s="10">
        <f>E23-C23</f>
        <v>90</v>
      </c>
    </row>
    <row r="24" spans="1:8" ht="15.75" thickBot="1" x14ac:dyDescent="0.3">
      <c r="A24" s="8" t="s">
        <v>40</v>
      </c>
      <c r="B24" s="7" t="s">
        <v>41</v>
      </c>
      <c r="C24" s="9">
        <v>591</v>
      </c>
      <c r="D24" s="9">
        <v>4112447</v>
      </c>
      <c r="E24" s="9">
        <v>0</v>
      </c>
      <c r="F24" s="9">
        <f>D24-C24</f>
        <v>4111856</v>
      </c>
      <c r="G24" s="10"/>
    </row>
    <row r="25" spans="1:8" ht="15.75" thickBot="1" x14ac:dyDescent="0.3">
      <c r="A25" s="8" t="s">
        <v>42</v>
      </c>
      <c r="B25" s="7" t="s">
        <v>43</v>
      </c>
      <c r="C25" s="9">
        <v>3749347</v>
      </c>
      <c r="D25" s="9">
        <v>1000000</v>
      </c>
      <c r="E25" s="9">
        <v>0</v>
      </c>
      <c r="F25" s="9">
        <f t="shared" si="0"/>
        <v>4749347</v>
      </c>
      <c r="G25" s="7"/>
    </row>
    <row r="26" spans="1:8" ht="15.75" thickBot="1" x14ac:dyDescent="0.3">
      <c r="A26" s="8" t="s">
        <v>44</v>
      </c>
      <c r="B26" s="7" t="s">
        <v>45</v>
      </c>
      <c r="C26" s="9">
        <v>2722915</v>
      </c>
      <c r="D26" s="9">
        <v>600000</v>
      </c>
      <c r="E26" s="9">
        <v>323880</v>
      </c>
      <c r="F26" s="9">
        <f t="shared" si="0"/>
        <v>2999035</v>
      </c>
      <c r="G26" s="7"/>
    </row>
    <row r="27" spans="1:8" ht="15.75" thickBot="1" x14ac:dyDescent="0.3">
      <c r="A27" s="8" t="s">
        <v>46</v>
      </c>
      <c r="B27" s="7" t="s">
        <v>47</v>
      </c>
      <c r="C27" s="9">
        <v>5785000</v>
      </c>
      <c r="D27" s="9">
        <v>3116787</v>
      </c>
      <c r="E27" s="9">
        <v>1912037</v>
      </c>
      <c r="F27" s="9">
        <f t="shared" si="0"/>
        <v>6989750</v>
      </c>
      <c r="G27" s="7"/>
    </row>
    <row r="28" spans="1:8" ht="15.75" thickBot="1" x14ac:dyDescent="0.3">
      <c r="A28" s="8" t="s">
        <v>48</v>
      </c>
      <c r="B28" s="7" t="s">
        <v>49</v>
      </c>
      <c r="C28" s="9">
        <v>7481841</v>
      </c>
      <c r="D28" s="9">
        <v>29295249</v>
      </c>
      <c r="E28" s="9">
        <v>2552899</v>
      </c>
      <c r="F28" s="9">
        <f t="shared" si="0"/>
        <v>34224191</v>
      </c>
      <c r="G28" s="7"/>
    </row>
    <row r="29" spans="1:8" ht="15.75" thickBot="1" x14ac:dyDescent="0.3">
      <c r="A29" s="8" t="s">
        <v>50</v>
      </c>
      <c r="B29" s="7" t="s">
        <v>51</v>
      </c>
      <c r="C29" s="9">
        <v>0</v>
      </c>
      <c r="D29" s="9">
        <v>207919</v>
      </c>
      <c r="E29" s="9">
        <v>0</v>
      </c>
      <c r="F29" s="9">
        <f>D29-E29</f>
        <v>207919</v>
      </c>
      <c r="G29" s="7"/>
    </row>
    <row r="30" spans="1:8" ht="15.75" thickBot="1" x14ac:dyDescent="0.3">
      <c r="A30" s="8"/>
      <c r="B30" s="7"/>
      <c r="C30" s="7"/>
      <c r="D30" s="7"/>
      <c r="E30" s="7"/>
      <c r="F30" s="7"/>
      <c r="G30" s="7"/>
    </row>
    <row r="31" spans="1:8" ht="15.75" thickBot="1" x14ac:dyDescent="0.3">
      <c r="A31" s="26" t="s">
        <v>52</v>
      </c>
      <c r="B31" s="27"/>
      <c r="C31" s="7"/>
      <c r="D31" s="7"/>
      <c r="E31" s="7"/>
      <c r="F31" s="11">
        <f>SUM(F14:F30)</f>
        <v>361719032</v>
      </c>
      <c r="G31" s="11">
        <f>SUM(G14:G30)</f>
        <v>102693860</v>
      </c>
      <c r="H31" s="12"/>
    </row>
    <row r="32" spans="1:8" ht="15.75" thickBot="1" x14ac:dyDescent="0.3">
      <c r="A32" s="30" t="s">
        <v>53</v>
      </c>
      <c r="B32" s="31"/>
      <c r="C32" s="7"/>
      <c r="D32" s="7"/>
      <c r="E32" s="7"/>
      <c r="F32" s="7"/>
      <c r="G32" s="7"/>
    </row>
    <row r="33" spans="1:7" ht="15.75" thickBot="1" x14ac:dyDescent="0.3">
      <c r="A33" s="8" t="s">
        <v>54</v>
      </c>
      <c r="B33" s="7" t="s">
        <v>55</v>
      </c>
      <c r="C33" s="9">
        <v>51219126</v>
      </c>
      <c r="D33" s="9">
        <v>0</v>
      </c>
      <c r="E33" s="9">
        <v>0</v>
      </c>
      <c r="F33" s="10">
        <f t="shared" ref="F33:F42" si="1">C33+D33-E33</f>
        <v>51219126</v>
      </c>
      <c r="G33" s="7"/>
    </row>
    <row r="34" spans="1:7" ht="15.75" thickBot="1" x14ac:dyDescent="0.3">
      <c r="A34" s="8" t="s">
        <v>56</v>
      </c>
      <c r="B34" s="7" t="s">
        <v>57</v>
      </c>
      <c r="C34" s="9">
        <v>1006659464</v>
      </c>
      <c r="D34" s="9">
        <v>4094800</v>
      </c>
      <c r="E34" s="9">
        <v>0</v>
      </c>
      <c r="F34" s="10">
        <f t="shared" si="1"/>
        <v>1010754264</v>
      </c>
      <c r="G34" s="7"/>
    </row>
    <row r="35" spans="1:7" ht="15.75" thickBot="1" x14ac:dyDescent="0.3">
      <c r="A35" s="8" t="s">
        <v>58</v>
      </c>
      <c r="B35" s="7" t="s">
        <v>59</v>
      </c>
      <c r="C35" s="9">
        <v>67960499</v>
      </c>
      <c r="D35" s="9">
        <v>0</v>
      </c>
      <c r="E35" s="9">
        <v>0</v>
      </c>
      <c r="F35" s="10">
        <f t="shared" si="1"/>
        <v>67960499</v>
      </c>
      <c r="G35" s="7"/>
    </row>
    <row r="36" spans="1:7" ht="26.25" thickBot="1" x14ac:dyDescent="0.3">
      <c r="A36" s="8" t="s">
        <v>60</v>
      </c>
      <c r="B36" s="7" t="s">
        <v>61</v>
      </c>
      <c r="C36" s="9">
        <v>65713077</v>
      </c>
      <c r="D36" s="9">
        <v>0</v>
      </c>
      <c r="E36" s="9">
        <v>0</v>
      </c>
      <c r="F36" s="10">
        <f t="shared" si="1"/>
        <v>65713077</v>
      </c>
      <c r="G36" s="7"/>
    </row>
    <row r="37" spans="1:7" ht="15.75" thickBot="1" x14ac:dyDescent="0.3">
      <c r="A37" s="8" t="s">
        <v>62</v>
      </c>
      <c r="B37" s="7" t="s">
        <v>63</v>
      </c>
      <c r="C37" s="9">
        <v>12990000</v>
      </c>
      <c r="D37" s="9">
        <v>0</v>
      </c>
      <c r="E37" s="9">
        <v>0</v>
      </c>
      <c r="F37" s="10">
        <f t="shared" si="1"/>
        <v>12990000</v>
      </c>
      <c r="G37" s="7"/>
    </row>
    <row r="38" spans="1:7" ht="15.75" thickBot="1" x14ac:dyDescent="0.3">
      <c r="A38" s="8" t="s">
        <v>64</v>
      </c>
      <c r="B38" s="7" t="s">
        <v>65</v>
      </c>
      <c r="C38" s="9">
        <v>46282307</v>
      </c>
      <c r="D38" s="9">
        <v>0</v>
      </c>
      <c r="E38" s="9">
        <v>0</v>
      </c>
      <c r="F38" s="10">
        <f t="shared" si="1"/>
        <v>46282307</v>
      </c>
      <c r="G38" s="7"/>
    </row>
    <row r="39" spans="1:7" ht="15.75" thickBot="1" x14ac:dyDescent="0.3">
      <c r="A39" s="8" t="s">
        <v>66</v>
      </c>
      <c r="B39" s="7" t="s">
        <v>67</v>
      </c>
      <c r="C39" s="9">
        <v>20197885</v>
      </c>
      <c r="D39" s="9">
        <v>0</v>
      </c>
      <c r="E39" s="9">
        <v>0</v>
      </c>
      <c r="F39" s="10">
        <f t="shared" si="1"/>
        <v>20197885</v>
      </c>
      <c r="G39" s="7"/>
    </row>
    <row r="40" spans="1:7" ht="15.75" thickBot="1" x14ac:dyDescent="0.3">
      <c r="A40" s="8" t="s">
        <v>68</v>
      </c>
      <c r="B40" s="7" t="s">
        <v>69</v>
      </c>
      <c r="C40" s="9">
        <v>230988193</v>
      </c>
      <c r="D40" s="9">
        <v>0</v>
      </c>
      <c r="E40" s="9">
        <v>0</v>
      </c>
      <c r="F40" s="10">
        <f t="shared" si="1"/>
        <v>230988193</v>
      </c>
      <c r="G40" s="7"/>
    </row>
    <row r="41" spans="1:7" ht="15.75" thickBot="1" x14ac:dyDescent="0.3">
      <c r="A41" s="8" t="s">
        <v>70</v>
      </c>
      <c r="B41" s="7" t="s">
        <v>71</v>
      </c>
      <c r="C41" s="9">
        <v>22694999</v>
      </c>
      <c r="D41" s="9">
        <v>0</v>
      </c>
      <c r="E41" s="9">
        <v>0</v>
      </c>
      <c r="F41" s="10">
        <f t="shared" si="1"/>
        <v>22694999</v>
      </c>
      <c r="G41" s="7"/>
    </row>
    <row r="42" spans="1:7" ht="15.75" thickBot="1" x14ac:dyDescent="0.3">
      <c r="A42" s="8" t="s">
        <v>72</v>
      </c>
      <c r="B42" s="7" t="s">
        <v>73</v>
      </c>
      <c r="C42" s="9">
        <v>15546218</v>
      </c>
      <c r="D42" s="9">
        <v>0</v>
      </c>
      <c r="E42" s="9">
        <v>0</v>
      </c>
      <c r="F42" s="10">
        <f t="shared" si="1"/>
        <v>15546218</v>
      </c>
      <c r="G42" s="7"/>
    </row>
    <row r="43" spans="1:7" ht="26.25" thickBot="1" x14ac:dyDescent="0.3">
      <c r="A43" s="8" t="s">
        <v>74</v>
      </c>
      <c r="B43" s="7" t="s">
        <v>75</v>
      </c>
      <c r="C43" s="9">
        <v>14690608</v>
      </c>
      <c r="D43" s="9">
        <v>0</v>
      </c>
      <c r="E43" s="9">
        <v>0</v>
      </c>
      <c r="F43" s="9">
        <v>0</v>
      </c>
      <c r="G43" s="10">
        <f>C43+E43-D43</f>
        <v>14690608</v>
      </c>
    </row>
    <row r="44" spans="1:7" ht="26.25" thickBot="1" x14ac:dyDescent="0.3">
      <c r="A44" s="8" t="s">
        <v>76</v>
      </c>
      <c r="B44" s="7" t="s">
        <v>77</v>
      </c>
      <c r="C44" s="9">
        <v>257485863</v>
      </c>
      <c r="D44" s="9">
        <v>0</v>
      </c>
      <c r="E44" s="9">
        <v>0</v>
      </c>
      <c r="F44" s="9">
        <v>0</v>
      </c>
      <c r="G44" s="10">
        <f t="shared" ref="G44:G52" si="2">C44+E44-D44</f>
        <v>257485863</v>
      </c>
    </row>
    <row r="45" spans="1:7" ht="26.25" thickBot="1" x14ac:dyDescent="0.3">
      <c r="A45" s="8" t="s">
        <v>78</v>
      </c>
      <c r="B45" s="7" t="s">
        <v>79</v>
      </c>
      <c r="C45" s="9">
        <v>19392654</v>
      </c>
      <c r="D45" s="9">
        <v>0</v>
      </c>
      <c r="E45" s="9">
        <v>0</v>
      </c>
      <c r="F45" s="9">
        <v>0</v>
      </c>
      <c r="G45" s="10">
        <f t="shared" si="2"/>
        <v>19392654</v>
      </c>
    </row>
    <row r="46" spans="1:7" ht="39" thickBot="1" x14ac:dyDescent="0.3">
      <c r="A46" s="8" t="s">
        <v>80</v>
      </c>
      <c r="B46" s="7" t="s">
        <v>81</v>
      </c>
      <c r="C46" s="9">
        <v>65713077</v>
      </c>
      <c r="D46" s="9">
        <v>0</v>
      </c>
      <c r="E46" s="9">
        <v>0</v>
      </c>
      <c r="F46" s="9">
        <v>0</v>
      </c>
      <c r="G46" s="10">
        <f t="shared" si="2"/>
        <v>65713077</v>
      </c>
    </row>
    <row r="47" spans="1:7" ht="26.25" thickBot="1" x14ac:dyDescent="0.3">
      <c r="A47" s="8" t="s">
        <v>82</v>
      </c>
      <c r="B47" s="7" t="s">
        <v>83</v>
      </c>
      <c r="C47" s="9">
        <v>6958928</v>
      </c>
      <c r="D47" s="9">
        <v>0</v>
      </c>
      <c r="E47" s="9">
        <v>0</v>
      </c>
      <c r="F47" s="9">
        <v>0</v>
      </c>
      <c r="G47" s="10">
        <f t="shared" si="2"/>
        <v>6958928</v>
      </c>
    </row>
    <row r="48" spans="1:7" ht="26.25" thickBot="1" x14ac:dyDescent="0.3">
      <c r="A48" s="8" t="s">
        <v>84</v>
      </c>
      <c r="B48" s="7" t="s">
        <v>85</v>
      </c>
      <c r="C48" s="9">
        <v>40933410</v>
      </c>
      <c r="D48" s="9">
        <v>0</v>
      </c>
      <c r="E48" s="9">
        <v>0</v>
      </c>
      <c r="F48" s="9">
        <v>0</v>
      </c>
      <c r="G48" s="10">
        <f t="shared" si="2"/>
        <v>40933410</v>
      </c>
    </row>
    <row r="49" spans="1:8" ht="26.25" thickBot="1" x14ac:dyDescent="0.3">
      <c r="A49" s="8" t="s">
        <v>86</v>
      </c>
      <c r="B49" s="7" t="s">
        <v>87</v>
      </c>
      <c r="C49" s="9">
        <v>19949098</v>
      </c>
      <c r="D49" s="9">
        <v>0</v>
      </c>
      <c r="E49" s="9">
        <v>0</v>
      </c>
      <c r="F49" s="9">
        <v>0</v>
      </c>
      <c r="G49" s="10">
        <f t="shared" si="2"/>
        <v>19949098</v>
      </c>
    </row>
    <row r="50" spans="1:8" ht="26.25" thickBot="1" x14ac:dyDescent="0.3">
      <c r="A50" s="8" t="s">
        <v>88</v>
      </c>
      <c r="B50" s="7" t="s">
        <v>89</v>
      </c>
      <c r="C50" s="9">
        <v>230988193</v>
      </c>
      <c r="D50" s="9">
        <v>0</v>
      </c>
      <c r="E50" s="9">
        <v>0</v>
      </c>
      <c r="F50" s="9">
        <v>0</v>
      </c>
      <c r="G50" s="10">
        <f t="shared" si="2"/>
        <v>230988193</v>
      </c>
    </row>
    <row r="51" spans="1:8" ht="26.25" thickBot="1" x14ac:dyDescent="0.3">
      <c r="A51" s="8" t="s">
        <v>90</v>
      </c>
      <c r="B51" s="7" t="s">
        <v>91</v>
      </c>
      <c r="C51" s="9">
        <v>22694999</v>
      </c>
      <c r="D51" s="9">
        <v>0</v>
      </c>
      <c r="E51" s="9">
        <v>0</v>
      </c>
      <c r="F51" s="9">
        <v>0</v>
      </c>
      <c r="G51" s="10">
        <f t="shared" si="2"/>
        <v>22694999</v>
      </c>
    </row>
    <row r="52" spans="1:8" ht="15.75" thickBot="1" x14ac:dyDescent="0.3">
      <c r="A52" s="8" t="s">
        <v>92</v>
      </c>
      <c r="B52" s="7" t="s">
        <v>93</v>
      </c>
      <c r="C52" s="9">
        <v>33000918</v>
      </c>
      <c r="D52" s="9">
        <v>0</v>
      </c>
      <c r="E52" s="9">
        <v>0</v>
      </c>
      <c r="F52" s="9">
        <v>0</v>
      </c>
      <c r="G52" s="10">
        <f t="shared" si="2"/>
        <v>33000918</v>
      </c>
    </row>
    <row r="53" spans="1:8" ht="26.25" thickBot="1" x14ac:dyDescent="0.3">
      <c r="A53" s="8" t="s">
        <v>94</v>
      </c>
      <c r="B53" s="7" t="s">
        <v>95</v>
      </c>
      <c r="C53" s="9">
        <v>33000918</v>
      </c>
      <c r="D53" s="9">
        <v>0</v>
      </c>
      <c r="E53" s="9">
        <v>0</v>
      </c>
      <c r="F53" s="9">
        <f>C53</f>
        <v>33000918</v>
      </c>
      <c r="G53" s="10">
        <v>0</v>
      </c>
    </row>
    <row r="54" spans="1:8" ht="26.25" thickBot="1" x14ac:dyDescent="0.3">
      <c r="A54" s="8" t="s">
        <v>96</v>
      </c>
      <c r="B54" s="7" t="s">
        <v>97</v>
      </c>
      <c r="C54" s="9">
        <v>644107285</v>
      </c>
      <c r="D54" s="9">
        <v>0</v>
      </c>
      <c r="E54" s="9">
        <v>0</v>
      </c>
      <c r="F54" s="10">
        <f>C54+D54-E54</f>
        <v>644107285</v>
      </c>
      <c r="G54" s="7"/>
    </row>
    <row r="55" spans="1:8" ht="15.75" thickBot="1" x14ac:dyDescent="0.3">
      <c r="A55" s="13"/>
      <c r="B55" s="7"/>
      <c r="C55" s="7"/>
      <c r="D55" s="7"/>
      <c r="E55" s="7"/>
      <c r="F55" s="7"/>
      <c r="G55" s="7"/>
    </row>
    <row r="56" spans="1:8" ht="15.75" thickBot="1" x14ac:dyDescent="0.3">
      <c r="A56" s="26" t="s">
        <v>98</v>
      </c>
      <c r="B56" s="27"/>
      <c r="C56" s="7"/>
      <c r="D56" s="7"/>
      <c r="E56" s="7"/>
      <c r="F56" s="11">
        <f>SUM(F33:F54)</f>
        <v>2221454771</v>
      </c>
      <c r="G56" s="11">
        <f>SUM(G33:G54)</f>
        <v>711807748</v>
      </c>
    </row>
    <row r="57" spans="1:8" ht="15.75" thickBot="1" x14ac:dyDescent="0.3">
      <c r="A57" s="28" t="s">
        <v>99</v>
      </c>
      <c r="B57" s="29"/>
      <c r="C57" s="14"/>
      <c r="D57" s="14"/>
      <c r="E57" s="14"/>
      <c r="F57" s="15">
        <f>F56+F31</f>
        <v>2583173803</v>
      </c>
      <c r="G57" s="15">
        <f>G56+G31</f>
        <v>814501608</v>
      </c>
      <c r="H57" s="12">
        <f>F57-G57</f>
        <v>1768672195</v>
      </c>
    </row>
    <row r="58" spans="1:8" ht="15.75" thickBot="1" x14ac:dyDescent="0.3">
      <c r="A58" s="26" t="s">
        <v>100</v>
      </c>
      <c r="B58" s="27"/>
      <c r="C58" s="7"/>
      <c r="D58" s="7"/>
      <c r="E58" s="7"/>
      <c r="F58" s="7"/>
      <c r="G58" s="7"/>
    </row>
    <row r="59" spans="1:8" ht="15.75" thickBot="1" x14ac:dyDescent="0.3">
      <c r="A59" s="30" t="s">
        <v>101</v>
      </c>
      <c r="B59" s="31"/>
      <c r="C59" s="7"/>
      <c r="D59" s="7"/>
      <c r="E59" s="7"/>
      <c r="F59" s="7"/>
      <c r="G59" s="7"/>
    </row>
    <row r="60" spans="1:8" ht="26.25" thickBot="1" x14ac:dyDescent="0.3">
      <c r="A60" s="8" t="s">
        <v>102</v>
      </c>
      <c r="B60" s="7" t="s">
        <v>103</v>
      </c>
      <c r="C60" s="9">
        <v>2224766</v>
      </c>
      <c r="D60" s="9">
        <v>2224766</v>
      </c>
      <c r="E60" s="9">
        <v>2715681</v>
      </c>
      <c r="F60" s="10"/>
      <c r="G60" s="10">
        <f>E60+C60-D60</f>
        <v>2715681</v>
      </c>
    </row>
    <row r="61" spans="1:8" ht="26.25" thickBot="1" x14ac:dyDescent="0.3">
      <c r="A61" s="8" t="s">
        <v>104</v>
      </c>
      <c r="B61" s="7" t="s">
        <v>105</v>
      </c>
      <c r="C61" s="9">
        <v>316622</v>
      </c>
      <c r="D61" s="9">
        <v>316622</v>
      </c>
      <c r="E61" s="9">
        <v>996409</v>
      </c>
      <c r="F61" s="10"/>
      <c r="G61" s="10">
        <f>E61+C61-D61</f>
        <v>996409</v>
      </c>
    </row>
    <row r="62" spans="1:8" ht="15.75" thickBot="1" x14ac:dyDescent="0.3">
      <c r="A62" s="8" t="s">
        <v>106</v>
      </c>
      <c r="B62" s="7" t="s">
        <v>107</v>
      </c>
      <c r="C62" s="9">
        <v>38747297</v>
      </c>
      <c r="D62" s="9">
        <v>159204911</v>
      </c>
      <c r="E62" s="9">
        <v>207400439</v>
      </c>
      <c r="F62" s="7"/>
      <c r="G62" s="10">
        <f t="shared" ref="G62:G84" si="3">C62+E62-D62</f>
        <v>86942825</v>
      </c>
    </row>
    <row r="63" spans="1:8" ht="15.75" thickBot="1" x14ac:dyDescent="0.3">
      <c r="A63" s="8" t="s">
        <v>108</v>
      </c>
      <c r="B63" s="7" t="s">
        <v>109</v>
      </c>
      <c r="C63" s="9">
        <v>2686485</v>
      </c>
      <c r="D63" s="9">
        <v>6627546</v>
      </c>
      <c r="E63" s="9">
        <v>5814746</v>
      </c>
      <c r="F63" s="7"/>
      <c r="G63" s="10">
        <f t="shared" si="3"/>
        <v>1873685</v>
      </c>
    </row>
    <row r="64" spans="1:8" ht="15.75" thickBot="1" x14ac:dyDescent="0.3">
      <c r="A64" s="8" t="s">
        <v>110</v>
      </c>
      <c r="B64" s="7" t="s">
        <v>111</v>
      </c>
      <c r="C64" s="9">
        <v>1190628</v>
      </c>
      <c r="D64" s="9">
        <v>473380</v>
      </c>
      <c r="E64" s="9">
        <v>4887823</v>
      </c>
      <c r="F64" s="7"/>
      <c r="G64" s="10">
        <f t="shared" si="3"/>
        <v>5605071</v>
      </c>
    </row>
    <row r="65" spans="1:8" ht="15.75" thickBot="1" x14ac:dyDescent="0.3">
      <c r="A65" s="8" t="s">
        <v>112</v>
      </c>
      <c r="B65" s="7" t="s">
        <v>113</v>
      </c>
      <c r="C65" s="9">
        <v>168948</v>
      </c>
      <c r="D65" s="9">
        <v>16840</v>
      </c>
      <c r="E65" s="9">
        <v>0</v>
      </c>
      <c r="F65" s="7"/>
      <c r="G65" s="10">
        <f t="shared" si="3"/>
        <v>152108</v>
      </c>
    </row>
    <row r="66" spans="1:8" ht="26.25" thickBot="1" x14ac:dyDescent="0.3">
      <c r="A66" s="8" t="s">
        <v>114</v>
      </c>
      <c r="B66" s="7" t="s">
        <v>115</v>
      </c>
      <c r="C66" s="9">
        <v>2282418</v>
      </c>
      <c r="D66" s="9">
        <v>7378511</v>
      </c>
      <c r="E66" s="9">
        <v>1355778</v>
      </c>
      <c r="F66" s="10">
        <f>D66-C66-E66</f>
        <v>3740315</v>
      </c>
      <c r="G66" s="10"/>
    </row>
    <row r="67" spans="1:8" ht="15.75" thickBot="1" x14ac:dyDescent="0.3">
      <c r="A67" s="8" t="s">
        <v>116</v>
      </c>
      <c r="B67" s="7" t="s">
        <v>117</v>
      </c>
      <c r="C67" s="9">
        <v>0</v>
      </c>
      <c r="D67" s="9">
        <v>0</v>
      </c>
      <c r="E67" s="9">
        <v>1046311</v>
      </c>
      <c r="F67" s="10"/>
      <c r="G67" s="10">
        <f t="shared" si="3"/>
        <v>1046311</v>
      </c>
    </row>
    <row r="68" spans="1:8" ht="15.75" thickBot="1" x14ac:dyDescent="0.3">
      <c r="A68" s="8" t="s">
        <v>118</v>
      </c>
      <c r="B68" s="7" t="s">
        <v>119</v>
      </c>
      <c r="C68" s="9">
        <v>56866</v>
      </c>
      <c r="D68" s="9">
        <v>730161</v>
      </c>
      <c r="E68" s="9">
        <v>64379534</v>
      </c>
      <c r="F68" s="10"/>
      <c r="G68" s="10">
        <f>C68+E68-D68</f>
        <v>63706239</v>
      </c>
    </row>
    <row r="69" spans="1:8" ht="15.75" thickBot="1" x14ac:dyDescent="0.3">
      <c r="A69" s="8" t="s">
        <v>120</v>
      </c>
      <c r="B69" s="7" t="s">
        <v>121</v>
      </c>
      <c r="C69" s="9">
        <v>75016720</v>
      </c>
      <c r="D69" s="9">
        <v>44879545</v>
      </c>
      <c r="E69" s="9">
        <v>0</v>
      </c>
      <c r="F69" s="7"/>
      <c r="G69" s="10">
        <f t="shared" si="3"/>
        <v>30137175</v>
      </c>
    </row>
    <row r="70" spans="1:8" ht="15.75" thickBot="1" x14ac:dyDescent="0.3">
      <c r="A70" s="8" t="s">
        <v>122</v>
      </c>
      <c r="B70" s="7" t="s">
        <v>123</v>
      </c>
      <c r="C70" s="9">
        <v>1922850</v>
      </c>
      <c r="D70" s="9">
        <v>1922850</v>
      </c>
      <c r="E70" s="9">
        <v>0</v>
      </c>
      <c r="F70" s="7"/>
      <c r="G70" s="10">
        <f t="shared" si="3"/>
        <v>0</v>
      </c>
      <c r="H70" s="16"/>
    </row>
    <row r="71" spans="1:8" ht="15.75" thickBot="1" x14ac:dyDescent="0.3">
      <c r="A71" s="8" t="s">
        <v>124</v>
      </c>
      <c r="B71" s="7" t="s">
        <v>125</v>
      </c>
      <c r="C71" s="9">
        <v>0</v>
      </c>
      <c r="D71" s="9">
        <v>0</v>
      </c>
      <c r="E71" s="9">
        <v>0</v>
      </c>
      <c r="F71" s="7"/>
      <c r="G71" s="10">
        <f t="shared" si="3"/>
        <v>0</v>
      </c>
    </row>
    <row r="72" spans="1:8" ht="26.25" thickBot="1" x14ac:dyDescent="0.3">
      <c r="A72" s="8" t="s">
        <v>126</v>
      </c>
      <c r="B72" s="7" t="s">
        <v>127</v>
      </c>
      <c r="C72" s="9">
        <v>39107765</v>
      </c>
      <c r="D72" s="9">
        <v>200188226</v>
      </c>
      <c r="E72" s="9">
        <v>976921</v>
      </c>
      <c r="F72" s="10">
        <f>D72-C72-E72</f>
        <v>160103540</v>
      </c>
      <c r="G72" s="10"/>
    </row>
    <row r="73" spans="1:8" ht="26.25" thickBot="1" x14ac:dyDescent="0.3">
      <c r="A73" s="8" t="s">
        <v>128</v>
      </c>
      <c r="B73" s="7" t="s">
        <v>129</v>
      </c>
      <c r="C73" s="9">
        <v>0</v>
      </c>
      <c r="D73" s="9">
        <v>0</v>
      </c>
      <c r="E73" s="9">
        <v>0</v>
      </c>
      <c r="F73" s="7"/>
      <c r="G73" s="10">
        <f t="shared" si="3"/>
        <v>0</v>
      </c>
    </row>
    <row r="74" spans="1:8" ht="26.25" thickBot="1" x14ac:dyDescent="0.3">
      <c r="A74" s="8" t="s">
        <v>130</v>
      </c>
      <c r="B74" s="7" t="s">
        <v>131</v>
      </c>
      <c r="C74" s="9">
        <v>0</v>
      </c>
      <c r="D74" s="9">
        <v>0</v>
      </c>
      <c r="E74" s="9">
        <v>0</v>
      </c>
      <c r="F74" s="7"/>
      <c r="G74" s="10">
        <f t="shared" si="3"/>
        <v>0</v>
      </c>
    </row>
    <row r="75" spans="1:8" ht="15.75" thickBot="1" x14ac:dyDescent="0.3">
      <c r="A75" s="8" t="s">
        <v>132</v>
      </c>
      <c r="B75" s="7" t="s">
        <v>133</v>
      </c>
      <c r="C75" s="9">
        <v>4601454</v>
      </c>
      <c r="D75" s="9">
        <v>4601454</v>
      </c>
      <c r="E75" s="9">
        <v>0</v>
      </c>
      <c r="F75" s="10"/>
      <c r="G75" s="10">
        <f>E75+D75-C75</f>
        <v>0</v>
      </c>
    </row>
    <row r="76" spans="1:8" ht="15.75" thickBot="1" x14ac:dyDescent="0.3">
      <c r="A76" s="8" t="s">
        <v>134</v>
      </c>
      <c r="B76" s="7" t="s">
        <v>135</v>
      </c>
      <c r="C76" s="9">
        <v>56290717</v>
      </c>
      <c r="D76" s="9">
        <v>56290717</v>
      </c>
      <c r="E76" s="9">
        <v>0</v>
      </c>
      <c r="F76" s="7"/>
      <c r="G76" s="10">
        <f t="shared" si="3"/>
        <v>0</v>
      </c>
    </row>
    <row r="77" spans="1:8" ht="15.75" thickBot="1" x14ac:dyDescent="0.3">
      <c r="A77" s="8" t="s">
        <v>136</v>
      </c>
      <c r="B77" s="7" t="s">
        <v>137</v>
      </c>
      <c r="C77" s="9">
        <v>5392778</v>
      </c>
      <c r="D77" s="9">
        <v>12467417</v>
      </c>
      <c r="E77" s="9">
        <v>0</v>
      </c>
      <c r="F77" s="10">
        <f>D77-C77</f>
        <v>7074639</v>
      </c>
      <c r="G77" s="10"/>
    </row>
    <row r="78" spans="1:8" ht="26.25" thickBot="1" x14ac:dyDescent="0.3">
      <c r="A78" s="8" t="s">
        <v>138</v>
      </c>
      <c r="B78" s="7" t="s">
        <v>139</v>
      </c>
      <c r="C78" s="9">
        <v>0</v>
      </c>
      <c r="D78" s="9">
        <v>0</v>
      </c>
      <c r="E78" s="9">
        <v>0</v>
      </c>
      <c r="F78" s="7"/>
      <c r="G78" s="10">
        <f t="shared" si="3"/>
        <v>0</v>
      </c>
    </row>
    <row r="79" spans="1:8" ht="26.25" thickBot="1" x14ac:dyDescent="0.3">
      <c r="A79" s="8" t="s">
        <v>331</v>
      </c>
      <c r="B79" s="7" t="s">
        <v>332</v>
      </c>
      <c r="C79" s="9">
        <v>50000</v>
      </c>
      <c r="D79" s="9">
        <v>50000</v>
      </c>
      <c r="E79" s="9"/>
      <c r="F79" s="7"/>
      <c r="G79" s="10">
        <f t="shared" si="3"/>
        <v>0</v>
      </c>
    </row>
    <row r="80" spans="1:8" ht="15.75" thickBot="1" x14ac:dyDescent="0.3">
      <c r="A80" s="8" t="s">
        <v>140</v>
      </c>
      <c r="B80" s="7" t="s">
        <v>141</v>
      </c>
      <c r="C80" s="9">
        <v>21038531</v>
      </c>
      <c r="D80" s="9">
        <v>0</v>
      </c>
      <c r="E80" s="9">
        <v>0</v>
      </c>
      <c r="F80" s="7"/>
      <c r="G80" s="10">
        <f t="shared" si="3"/>
        <v>21038531</v>
      </c>
    </row>
    <row r="81" spans="1:10" ht="15.75" thickBot="1" x14ac:dyDescent="0.3">
      <c r="A81" s="8" t="s">
        <v>142</v>
      </c>
      <c r="B81" s="7" t="s">
        <v>143</v>
      </c>
      <c r="C81" s="9">
        <v>298167467</v>
      </c>
      <c r="D81" s="9">
        <v>0</v>
      </c>
      <c r="E81" s="9">
        <v>0</v>
      </c>
      <c r="F81" s="7"/>
      <c r="G81" s="10">
        <f t="shared" si="3"/>
        <v>298167467</v>
      </c>
    </row>
    <row r="82" spans="1:10" ht="15.75" thickBot="1" x14ac:dyDescent="0.3">
      <c r="A82" s="8" t="s">
        <v>144</v>
      </c>
      <c r="B82" s="7" t="s">
        <v>145</v>
      </c>
      <c r="C82" s="9">
        <v>169759186</v>
      </c>
      <c r="D82" s="9">
        <v>0</v>
      </c>
      <c r="E82" s="9">
        <v>0</v>
      </c>
      <c r="F82" s="7"/>
      <c r="G82" s="10">
        <f t="shared" si="3"/>
        <v>169759186</v>
      </c>
    </row>
    <row r="83" spans="1:10" ht="26.25" thickBot="1" x14ac:dyDescent="0.3">
      <c r="A83" s="8" t="s">
        <v>146</v>
      </c>
      <c r="B83" s="7" t="s">
        <v>147</v>
      </c>
      <c r="C83" s="9">
        <v>385062942</v>
      </c>
      <c r="D83" s="9">
        <v>0</v>
      </c>
      <c r="E83" s="9">
        <v>0</v>
      </c>
      <c r="F83" s="7"/>
      <c r="G83" s="10">
        <f t="shared" si="3"/>
        <v>385062942</v>
      </c>
    </row>
    <row r="84" spans="1:10" ht="26.25" thickBot="1" x14ac:dyDescent="0.3">
      <c r="A84" s="8" t="s">
        <v>148</v>
      </c>
      <c r="B84" s="7" t="s">
        <v>149</v>
      </c>
      <c r="C84" s="9">
        <v>141338436</v>
      </c>
      <c r="D84" s="9">
        <v>0</v>
      </c>
      <c r="E84" s="9">
        <v>0</v>
      </c>
      <c r="F84" s="7"/>
      <c r="G84" s="10">
        <f t="shared" si="3"/>
        <v>141338436</v>
      </c>
    </row>
    <row r="85" spans="1:10" ht="15.75" thickBot="1" x14ac:dyDescent="0.3">
      <c r="A85" s="26" t="s">
        <v>150</v>
      </c>
      <c r="B85" s="27"/>
      <c r="C85" s="17"/>
      <c r="D85" s="17"/>
      <c r="E85" s="17"/>
      <c r="F85" s="11">
        <f>SUM(F60:F84)</f>
        <v>170918494</v>
      </c>
      <c r="G85" s="11">
        <f>SUM(G60:G84)</f>
        <v>1208542066</v>
      </c>
    </row>
    <row r="86" spans="1:10" ht="15.75" thickBot="1" x14ac:dyDescent="0.3">
      <c r="A86" s="26" t="s">
        <v>151</v>
      </c>
      <c r="B86" s="27"/>
      <c r="C86" s="7"/>
      <c r="D86" s="7"/>
      <c r="E86" s="7"/>
      <c r="F86" s="7"/>
      <c r="G86" s="7"/>
      <c r="J86" s="16"/>
    </row>
    <row r="87" spans="1:10" ht="15.75" thickBot="1" x14ac:dyDescent="0.3">
      <c r="A87" s="8" t="s">
        <v>152</v>
      </c>
      <c r="B87" s="7" t="s">
        <v>153</v>
      </c>
      <c r="C87" s="9">
        <v>308400</v>
      </c>
      <c r="D87" s="9">
        <v>0</v>
      </c>
      <c r="E87" s="9">
        <v>0</v>
      </c>
      <c r="F87" s="7"/>
      <c r="G87" s="10">
        <f>C87+E87-D87</f>
        <v>308400</v>
      </c>
      <c r="J87" s="16"/>
    </row>
    <row r="88" spans="1:10" ht="26.25" thickBot="1" x14ac:dyDescent="0.3">
      <c r="A88" s="8" t="s">
        <v>154</v>
      </c>
      <c r="B88" s="7" t="s">
        <v>155</v>
      </c>
      <c r="C88" s="9">
        <v>34112936</v>
      </c>
      <c r="D88" s="7"/>
      <c r="E88" s="7"/>
      <c r="F88" s="7"/>
      <c r="G88" s="10">
        <f>C88+E88-D88</f>
        <v>34112936</v>
      </c>
    </row>
    <row r="89" spans="1:10" ht="15.75" thickBot="1" x14ac:dyDescent="0.3">
      <c r="A89" s="8" t="s">
        <v>156</v>
      </c>
      <c r="B89" s="7" t="s">
        <v>157</v>
      </c>
      <c r="C89" s="9">
        <v>38067881</v>
      </c>
      <c r="D89" s="7"/>
      <c r="E89" s="7"/>
      <c r="F89" s="10">
        <f>C89</f>
        <v>38067881</v>
      </c>
      <c r="G89" s="7"/>
    </row>
    <row r="90" spans="1:10" ht="15.75" thickBot="1" x14ac:dyDescent="0.3">
      <c r="A90" s="8" t="s">
        <v>158</v>
      </c>
      <c r="B90" s="7" t="s">
        <v>159</v>
      </c>
      <c r="C90" s="9">
        <v>420172503</v>
      </c>
      <c r="D90" s="18">
        <v>0</v>
      </c>
      <c r="E90" s="9">
        <v>0</v>
      </c>
      <c r="F90" s="7"/>
      <c r="G90" s="10">
        <f>C90+E90-D90</f>
        <v>420172503</v>
      </c>
    </row>
    <row r="91" spans="1:10" ht="15.75" thickBot="1" x14ac:dyDescent="0.3">
      <c r="A91" s="8"/>
      <c r="B91" s="7" t="s">
        <v>160</v>
      </c>
      <c r="C91" s="9"/>
      <c r="D91" s="7"/>
      <c r="E91" s="7"/>
      <c r="F91" s="10"/>
      <c r="G91" s="10">
        <v>314522665</v>
      </c>
      <c r="I91" s="16"/>
    </row>
    <row r="92" spans="1:10" ht="15.75" thickBot="1" x14ac:dyDescent="0.3">
      <c r="A92" s="26" t="s">
        <v>161</v>
      </c>
      <c r="B92" s="27"/>
      <c r="C92" s="17"/>
      <c r="D92" s="17"/>
      <c r="E92" s="17"/>
      <c r="F92" s="11">
        <f>SUM(F87:F91)</f>
        <v>38067881</v>
      </c>
      <c r="G92" s="11">
        <f>SUM(G87:G91)</f>
        <v>769116504</v>
      </c>
      <c r="H92" s="16"/>
    </row>
    <row r="93" spans="1:10" ht="15.75" thickBot="1" x14ac:dyDescent="0.3">
      <c r="A93" s="28" t="s">
        <v>162</v>
      </c>
      <c r="B93" s="29"/>
      <c r="C93" s="19"/>
      <c r="D93" s="19"/>
      <c r="E93" s="19"/>
      <c r="F93" s="20">
        <f>F92+F85</f>
        <v>208986375</v>
      </c>
      <c r="G93" s="20">
        <f>G92+G85</f>
        <v>1977658570</v>
      </c>
      <c r="H93" s="12">
        <f>G93-F93</f>
        <v>1768672195</v>
      </c>
      <c r="J93" s="16"/>
    </row>
    <row r="94" spans="1:10" ht="15.75" thickBot="1" x14ac:dyDescent="0.3">
      <c r="A94" s="26" t="s">
        <v>163</v>
      </c>
      <c r="B94" s="27"/>
      <c r="C94" s="7"/>
      <c r="D94" s="7"/>
      <c r="E94" s="7"/>
      <c r="F94" s="7"/>
      <c r="G94" s="7"/>
    </row>
    <row r="95" spans="1:10" ht="15.75" thickBot="1" x14ac:dyDescent="0.3">
      <c r="A95" s="8" t="s">
        <v>164</v>
      </c>
      <c r="B95" s="7" t="s">
        <v>165</v>
      </c>
      <c r="C95" s="9"/>
      <c r="D95" s="7"/>
      <c r="E95" s="7"/>
      <c r="F95" s="10"/>
      <c r="G95" s="10">
        <v>6815</v>
      </c>
    </row>
    <row r="96" spans="1:10" ht="15.75" thickBot="1" x14ac:dyDescent="0.3">
      <c r="A96" s="8" t="s">
        <v>166</v>
      </c>
      <c r="B96" s="7" t="s">
        <v>167</v>
      </c>
      <c r="C96" s="9"/>
      <c r="D96" s="7"/>
      <c r="E96" s="7"/>
      <c r="F96" s="7"/>
      <c r="G96" s="10">
        <v>62209190</v>
      </c>
    </row>
    <row r="97" spans="1:7" ht="26.25" thickBot="1" x14ac:dyDescent="0.3">
      <c r="A97" s="8" t="s">
        <v>168</v>
      </c>
      <c r="B97" s="7" t="s">
        <v>169</v>
      </c>
      <c r="C97" s="9"/>
      <c r="D97" s="7"/>
      <c r="E97" s="7"/>
      <c r="F97" s="7"/>
      <c r="G97" s="10">
        <v>18241027</v>
      </c>
    </row>
    <row r="98" spans="1:7" ht="15.75" thickBot="1" x14ac:dyDescent="0.3">
      <c r="A98" s="8" t="s">
        <v>170</v>
      </c>
      <c r="B98" s="7" t="s">
        <v>171</v>
      </c>
      <c r="C98" s="9"/>
      <c r="D98" s="7"/>
      <c r="E98" s="7"/>
      <c r="F98" s="7"/>
      <c r="G98" s="10">
        <v>321264909</v>
      </c>
    </row>
    <row r="99" spans="1:7" ht="15.75" thickBot="1" x14ac:dyDescent="0.3">
      <c r="A99" s="8" t="s">
        <v>172</v>
      </c>
      <c r="B99" s="7" t="s">
        <v>173</v>
      </c>
      <c r="C99" s="9"/>
      <c r="D99" s="7"/>
      <c r="E99" s="7"/>
      <c r="F99" s="7"/>
      <c r="G99" s="10">
        <v>34799750</v>
      </c>
    </row>
    <row r="100" spans="1:7" ht="15.75" thickBot="1" x14ac:dyDescent="0.3">
      <c r="A100" s="8" t="s">
        <v>174</v>
      </c>
      <c r="B100" s="7" t="s">
        <v>175</v>
      </c>
      <c r="C100" s="9"/>
      <c r="D100" s="7"/>
      <c r="E100" s="7"/>
      <c r="F100" s="7"/>
      <c r="G100" s="10"/>
    </row>
    <row r="101" spans="1:7" ht="15.75" thickBot="1" x14ac:dyDescent="0.3">
      <c r="A101" s="8" t="s">
        <v>176</v>
      </c>
      <c r="B101" s="7" t="s">
        <v>177</v>
      </c>
      <c r="C101" s="21"/>
      <c r="D101" s="7"/>
      <c r="E101" s="7"/>
      <c r="F101" s="7"/>
      <c r="G101" s="10">
        <v>366347880</v>
      </c>
    </row>
    <row r="102" spans="1:7" ht="15.75" thickBot="1" x14ac:dyDescent="0.3">
      <c r="A102" s="8" t="s">
        <v>178</v>
      </c>
      <c r="B102" s="7" t="s">
        <v>179</v>
      </c>
      <c r="C102" s="9"/>
      <c r="D102" s="7"/>
      <c r="E102" s="7"/>
      <c r="F102" s="7"/>
      <c r="G102" s="10">
        <v>92873475</v>
      </c>
    </row>
    <row r="103" spans="1:7" ht="15.75" thickBot="1" x14ac:dyDescent="0.3">
      <c r="A103" s="8" t="s">
        <v>180</v>
      </c>
      <c r="B103" s="7" t="s">
        <v>181</v>
      </c>
      <c r="C103" s="9"/>
      <c r="D103" s="7"/>
      <c r="E103" s="7"/>
      <c r="F103" s="7"/>
      <c r="G103" s="10">
        <v>1347295751</v>
      </c>
    </row>
    <row r="104" spans="1:7" ht="15.75" thickBot="1" x14ac:dyDescent="0.3">
      <c r="A104" s="8" t="s">
        <v>182</v>
      </c>
      <c r="B104" s="7" t="s">
        <v>183</v>
      </c>
      <c r="C104" s="9"/>
      <c r="D104" s="7"/>
      <c r="E104" s="7"/>
      <c r="F104" s="7"/>
      <c r="G104" s="10">
        <v>79258637</v>
      </c>
    </row>
    <row r="105" spans="1:7" ht="15.75" thickBot="1" x14ac:dyDescent="0.3">
      <c r="A105" s="8" t="s">
        <v>184</v>
      </c>
      <c r="B105" s="7" t="s">
        <v>185</v>
      </c>
      <c r="C105" s="9"/>
      <c r="D105" s="7"/>
      <c r="E105" s="7"/>
      <c r="F105" s="7"/>
      <c r="G105" s="10">
        <v>52202010</v>
      </c>
    </row>
    <row r="106" spans="1:7" ht="15.75" thickBot="1" x14ac:dyDescent="0.3">
      <c r="A106" s="8" t="s">
        <v>186</v>
      </c>
      <c r="B106" s="7" t="s">
        <v>187</v>
      </c>
      <c r="C106" s="9"/>
      <c r="D106" s="7"/>
      <c r="E106" s="7"/>
      <c r="F106" s="7"/>
      <c r="G106" s="10">
        <v>139383472</v>
      </c>
    </row>
    <row r="107" spans="1:7" ht="15.75" thickBot="1" x14ac:dyDescent="0.3">
      <c r="A107" s="8" t="s">
        <v>188</v>
      </c>
      <c r="B107" s="7" t="s">
        <v>189</v>
      </c>
      <c r="C107" s="9"/>
      <c r="D107" s="7"/>
      <c r="E107" s="7"/>
      <c r="F107" s="7"/>
      <c r="G107" s="10">
        <v>36868844</v>
      </c>
    </row>
    <row r="108" spans="1:7" ht="26.25" thickBot="1" x14ac:dyDescent="0.3">
      <c r="A108" s="8" t="s">
        <v>190</v>
      </c>
      <c r="B108" s="7" t="s">
        <v>191</v>
      </c>
      <c r="C108" s="9"/>
      <c r="D108" s="7"/>
      <c r="E108" s="7"/>
      <c r="F108" s="7"/>
      <c r="G108" s="10">
        <v>17174879</v>
      </c>
    </row>
    <row r="109" spans="1:7" ht="26.25" thickBot="1" x14ac:dyDescent="0.3">
      <c r="A109" s="8" t="s">
        <v>192</v>
      </c>
      <c r="B109" s="7" t="s">
        <v>193</v>
      </c>
      <c r="C109" s="9"/>
      <c r="D109" s="7"/>
      <c r="E109" s="7"/>
      <c r="F109" s="7"/>
      <c r="G109" s="10">
        <v>127562510</v>
      </c>
    </row>
    <row r="110" spans="1:7" ht="15.75" thickBot="1" x14ac:dyDescent="0.3">
      <c r="A110" s="8" t="s">
        <v>194</v>
      </c>
      <c r="B110" s="7" t="s">
        <v>195</v>
      </c>
      <c r="C110" s="9"/>
      <c r="D110" s="7"/>
      <c r="E110" s="7"/>
      <c r="F110" s="7"/>
      <c r="G110" s="10">
        <v>11602516</v>
      </c>
    </row>
    <row r="111" spans="1:7" ht="15.75" thickBot="1" x14ac:dyDescent="0.3">
      <c r="A111" s="8" t="s">
        <v>196</v>
      </c>
      <c r="B111" s="7" t="s">
        <v>197</v>
      </c>
      <c r="C111" s="9"/>
      <c r="D111" s="7"/>
      <c r="E111" s="7"/>
      <c r="F111" s="7"/>
      <c r="G111" s="10">
        <v>28634134</v>
      </c>
    </row>
    <row r="112" spans="1:7" ht="15.75" thickBot="1" x14ac:dyDescent="0.3">
      <c r="A112" s="8" t="s">
        <v>340</v>
      </c>
      <c r="B112" s="7" t="s">
        <v>341</v>
      </c>
      <c r="C112" s="9"/>
      <c r="D112" s="7"/>
      <c r="E112" s="7"/>
      <c r="F112" s="7"/>
      <c r="G112" s="10">
        <v>2606302</v>
      </c>
    </row>
    <row r="113" spans="1:7" ht="15.75" thickBot="1" x14ac:dyDescent="0.3">
      <c r="A113" s="8" t="s">
        <v>198</v>
      </c>
      <c r="B113" s="7" t="s">
        <v>199</v>
      </c>
      <c r="C113" s="9"/>
      <c r="D113" s="7"/>
      <c r="E113" s="7"/>
      <c r="F113" s="7"/>
      <c r="G113" s="10">
        <v>10239469</v>
      </c>
    </row>
    <row r="114" spans="1:7" ht="15.75" thickBot="1" x14ac:dyDescent="0.3">
      <c r="A114" s="8" t="s">
        <v>200</v>
      </c>
      <c r="B114" s="7" t="s">
        <v>201</v>
      </c>
      <c r="C114" s="9"/>
      <c r="D114" s="7"/>
      <c r="E114" s="7"/>
      <c r="F114" s="7"/>
      <c r="G114" s="10">
        <v>442303545</v>
      </c>
    </row>
    <row r="115" spans="1:7" ht="15.75" thickBot="1" x14ac:dyDescent="0.3">
      <c r="A115" s="8" t="s">
        <v>202</v>
      </c>
      <c r="B115" s="7" t="s">
        <v>203</v>
      </c>
      <c r="C115" s="9"/>
      <c r="D115" s="7"/>
      <c r="E115" s="7"/>
      <c r="F115" s="7"/>
      <c r="G115" s="10">
        <v>1788675</v>
      </c>
    </row>
    <row r="116" spans="1:7" ht="15.75" thickBot="1" x14ac:dyDescent="0.3">
      <c r="A116" s="8" t="s">
        <v>204</v>
      </c>
      <c r="B116" s="7" t="s">
        <v>205</v>
      </c>
      <c r="C116" s="9"/>
      <c r="D116" s="7"/>
      <c r="E116" s="7"/>
      <c r="F116" s="7"/>
      <c r="G116" s="10">
        <v>18064844</v>
      </c>
    </row>
    <row r="117" spans="1:7" ht="15.75" customHeight="1" thickBot="1" x14ac:dyDescent="0.3">
      <c r="A117" s="26" t="s">
        <v>206</v>
      </c>
      <c r="B117" s="27"/>
      <c r="C117" s="17"/>
      <c r="D117" s="17"/>
      <c r="E117" s="17"/>
      <c r="F117" s="11">
        <f>SUM(F95:F116)</f>
        <v>0</v>
      </c>
      <c r="G117" s="11">
        <f>SUM(G95:G116)</f>
        <v>3210728634</v>
      </c>
    </row>
    <row r="118" spans="1:7" ht="15.75" thickBot="1" x14ac:dyDescent="0.3">
      <c r="A118" s="26" t="s">
        <v>207</v>
      </c>
      <c r="B118" s="27"/>
      <c r="C118" s="7"/>
      <c r="D118" s="7"/>
      <c r="E118" s="7"/>
      <c r="F118" s="7"/>
      <c r="G118" s="7"/>
    </row>
    <row r="119" spans="1:7" ht="15.75" thickBot="1" x14ac:dyDescent="0.3">
      <c r="A119" s="8" t="s">
        <v>208</v>
      </c>
      <c r="B119" s="22" t="s">
        <v>209</v>
      </c>
      <c r="C119" s="9"/>
      <c r="D119" s="7"/>
      <c r="E119" s="7"/>
      <c r="F119" s="10">
        <v>1638305107</v>
      </c>
      <c r="G119" s="7"/>
    </row>
    <row r="120" spans="1:7" ht="15.75" thickBot="1" x14ac:dyDescent="0.3">
      <c r="A120" s="8" t="s">
        <v>210</v>
      </c>
      <c r="B120" s="22" t="s">
        <v>211</v>
      </c>
      <c r="C120" s="9"/>
      <c r="D120" s="7"/>
      <c r="E120" s="7"/>
      <c r="F120" s="10">
        <v>34715594</v>
      </c>
      <c r="G120" s="7"/>
    </row>
    <row r="121" spans="1:7" ht="26.25" thickBot="1" x14ac:dyDescent="0.3">
      <c r="A121" s="8" t="s">
        <v>212</v>
      </c>
      <c r="B121" s="22" t="s">
        <v>213</v>
      </c>
      <c r="C121" s="9"/>
      <c r="D121" s="7"/>
      <c r="E121" s="7"/>
      <c r="F121" s="10">
        <v>22636310</v>
      </c>
      <c r="G121" s="7"/>
    </row>
    <row r="122" spans="1:7" ht="15.75" thickBot="1" x14ac:dyDescent="0.3">
      <c r="A122" s="8" t="s">
        <v>214</v>
      </c>
      <c r="B122" s="22" t="s">
        <v>215</v>
      </c>
      <c r="C122" s="9"/>
      <c r="D122" s="7"/>
      <c r="E122" s="7"/>
      <c r="F122" s="10">
        <v>28779898</v>
      </c>
      <c r="G122" s="7"/>
    </row>
    <row r="123" spans="1:7" ht="15.75" thickBot="1" x14ac:dyDescent="0.3">
      <c r="A123" s="8" t="s">
        <v>216</v>
      </c>
      <c r="B123" s="22" t="s">
        <v>217</v>
      </c>
      <c r="C123" s="9"/>
      <c r="D123" s="7"/>
      <c r="E123" s="7"/>
      <c r="F123" s="10">
        <v>55711711</v>
      </c>
      <c r="G123" s="7"/>
    </row>
    <row r="124" spans="1:7" ht="26.25" thickBot="1" x14ac:dyDescent="0.3">
      <c r="A124" s="8" t="s">
        <v>218</v>
      </c>
      <c r="B124" s="22" t="s">
        <v>219</v>
      </c>
      <c r="C124" s="9"/>
      <c r="D124" s="7"/>
      <c r="E124" s="7"/>
      <c r="F124" s="10">
        <v>15339958</v>
      </c>
      <c r="G124" s="7"/>
    </row>
    <row r="125" spans="1:7" ht="15.75" thickBot="1" x14ac:dyDescent="0.3">
      <c r="A125" s="8" t="s">
        <v>220</v>
      </c>
      <c r="B125" s="22" t="s">
        <v>221</v>
      </c>
      <c r="C125" s="9"/>
      <c r="D125" s="7"/>
      <c r="E125" s="7"/>
      <c r="F125" s="10">
        <v>1648292</v>
      </c>
      <c r="G125" s="7"/>
    </row>
    <row r="126" spans="1:7" ht="15.75" thickBot="1" x14ac:dyDescent="0.3">
      <c r="A126" s="8" t="s">
        <v>222</v>
      </c>
      <c r="B126" s="22" t="s">
        <v>223</v>
      </c>
      <c r="C126" s="9"/>
      <c r="D126" s="7"/>
      <c r="E126" s="7"/>
      <c r="F126" s="10">
        <v>134798748</v>
      </c>
      <c r="G126" s="7"/>
    </row>
    <row r="127" spans="1:7" ht="26.25" thickBot="1" x14ac:dyDescent="0.3">
      <c r="A127" s="8" t="s">
        <v>224</v>
      </c>
      <c r="B127" s="22" t="s">
        <v>225</v>
      </c>
      <c r="C127" s="9"/>
      <c r="D127" s="7"/>
      <c r="E127" s="7"/>
      <c r="F127" s="10">
        <v>2486213</v>
      </c>
      <c r="G127" s="7"/>
    </row>
    <row r="128" spans="1:7" ht="15.75" thickBot="1" x14ac:dyDescent="0.3">
      <c r="A128" s="8" t="s">
        <v>226</v>
      </c>
      <c r="B128" s="22" t="s">
        <v>227</v>
      </c>
      <c r="C128" s="9"/>
      <c r="D128" s="7"/>
      <c r="E128" s="7"/>
      <c r="F128" s="10">
        <v>25668513</v>
      </c>
      <c r="G128" s="7"/>
    </row>
    <row r="129" spans="1:7" ht="15.75" thickBot="1" x14ac:dyDescent="0.3">
      <c r="A129" s="8" t="s">
        <v>228</v>
      </c>
      <c r="B129" s="22" t="s">
        <v>229</v>
      </c>
      <c r="C129" s="9"/>
      <c r="D129" s="7"/>
      <c r="E129" s="7"/>
      <c r="F129" s="10">
        <v>10505570</v>
      </c>
      <c r="G129" s="7"/>
    </row>
    <row r="130" spans="1:7" ht="26.25" thickBot="1" x14ac:dyDescent="0.3">
      <c r="A130" s="8" t="s">
        <v>230</v>
      </c>
      <c r="B130" s="22" t="s">
        <v>231</v>
      </c>
      <c r="C130" s="9"/>
      <c r="D130" s="7"/>
      <c r="E130" s="7"/>
      <c r="F130" s="10">
        <v>374374</v>
      </c>
      <c r="G130" s="7"/>
    </row>
    <row r="131" spans="1:7" ht="15.75" thickBot="1" x14ac:dyDescent="0.3">
      <c r="A131" s="8" t="s">
        <v>232</v>
      </c>
      <c r="B131" s="22" t="s">
        <v>233</v>
      </c>
      <c r="C131" s="9"/>
      <c r="D131" s="7"/>
      <c r="E131" s="7"/>
      <c r="F131" s="10">
        <v>95334305</v>
      </c>
      <c r="G131" s="7"/>
    </row>
    <row r="132" spans="1:7" ht="26.25" thickBot="1" x14ac:dyDescent="0.3">
      <c r="A132" s="8" t="s">
        <v>234</v>
      </c>
      <c r="B132" s="22" t="s">
        <v>235</v>
      </c>
      <c r="C132" s="9"/>
      <c r="D132" s="7"/>
      <c r="E132" s="7"/>
      <c r="F132" s="10">
        <v>528892</v>
      </c>
      <c r="G132" s="7"/>
    </row>
    <row r="133" spans="1:7" ht="15.75" thickBot="1" x14ac:dyDescent="0.3">
      <c r="A133" s="8" t="s">
        <v>236</v>
      </c>
      <c r="B133" s="22" t="s">
        <v>237</v>
      </c>
      <c r="C133" s="9"/>
      <c r="D133" s="7"/>
      <c r="E133" s="7"/>
      <c r="F133" s="10">
        <v>3542841</v>
      </c>
      <c r="G133" s="7"/>
    </row>
    <row r="134" spans="1:7" ht="26.25" thickBot="1" x14ac:dyDescent="0.3">
      <c r="A134" s="8" t="s">
        <v>238</v>
      </c>
      <c r="B134" s="22" t="s">
        <v>239</v>
      </c>
      <c r="C134" s="9"/>
      <c r="D134" s="7"/>
      <c r="E134" s="7"/>
      <c r="F134" s="10">
        <v>700000</v>
      </c>
      <c r="G134" s="7"/>
    </row>
    <row r="135" spans="1:7" ht="15.75" thickBot="1" x14ac:dyDescent="0.3">
      <c r="A135" s="8" t="s">
        <v>240</v>
      </c>
      <c r="B135" s="22" t="s">
        <v>241</v>
      </c>
      <c r="C135" s="9"/>
      <c r="D135" s="7"/>
      <c r="E135" s="7"/>
      <c r="F135" s="10">
        <v>26576618</v>
      </c>
      <c r="G135" s="7"/>
    </row>
    <row r="136" spans="1:7" ht="15.75" thickBot="1" x14ac:dyDescent="0.3">
      <c r="A136" s="8" t="s">
        <v>242</v>
      </c>
      <c r="B136" s="22" t="s">
        <v>243</v>
      </c>
      <c r="C136" s="9"/>
      <c r="D136" s="7"/>
      <c r="E136" s="7"/>
      <c r="F136" s="10">
        <v>3858250</v>
      </c>
      <c r="G136" s="7"/>
    </row>
    <row r="137" spans="1:7" ht="15.75" thickBot="1" x14ac:dyDescent="0.3">
      <c r="A137" s="8" t="s">
        <v>244</v>
      </c>
      <c r="B137" s="22" t="s">
        <v>245</v>
      </c>
      <c r="C137" s="9"/>
      <c r="D137" s="7"/>
      <c r="E137" s="7"/>
      <c r="F137" s="10">
        <v>29961633</v>
      </c>
      <c r="G137" s="7"/>
    </row>
    <row r="138" spans="1:7" ht="15.75" thickBot="1" x14ac:dyDescent="0.3">
      <c r="A138" s="8" t="s">
        <v>246</v>
      </c>
      <c r="B138" s="22" t="s">
        <v>247</v>
      </c>
      <c r="C138" s="9"/>
      <c r="D138" s="7"/>
      <c r="E138" s="7"/>
      <c r="F138" s="10">
        <v>2868450</v>
      </c>
      <c r="G138" s="7"/>
    </row>
    <row r="139" spans="1:7" ht="15.75" thickBot="1" x14ac:dyDescent="0.3">
      <c r="A139" s="8" t="s">
        <v>248</v>
      </c>
      <c r="B139" s="22" t="s">
        <v>249</v>
      </c>
      <c r="C139" s="9"/>
      <c r="D139" s="7"/>
      <c r="E139" s="7"/>
      <c r="F139" s="10">
        <v>276250</v>
      </c>
      <c r="G139" s="7"/>
    </row>
    <row r="140" spans="1:7" ht="26.25" thickBot="1" x14ac:dyDescent="0.3">
      <c r="A140" s="8" t="s">
        <v>250</v>
      </c>
      <c r="B140" s="22" t="s">
        <v>251</v>
      </c>
      <c r="C140" s="9"/>
      <c r="D140" s="7"/>
      <c r="E140" s="7"/>
      <c r="F140" s="10">
        <v>0</v>
      </c>
      <c r="G140" s="7"/>
    </row>
    <row r="141" spans="1:7" ht="26.25" thickBot="1" x14ac:dyDescent="0.3">
      <c r="A141" s="8" t="s">
        <v>252</v>
      </c>
      <c r="B141" s="22" t="s">
        <v>253</v>
      </c>
      <c r="C141" s="9"/>
      <c r="D141" s="7"/>
      <c r="E141" s="7"/>
      <c r="F141" s="10">
        <v>19267329</v>
      </c>
      <c r="G141" s="7"/>
    </row>
    <row r="142" spans="1:7" ht="26.25" thickBot="1" x14ac:dyDescent="0.3">
      <c r="A142" s="8" t="s">
        <v>254</v>
      </c>
      <c r="B142" s="22" t="s">
        <v>255</v>
      </c>
      <c r="C142" s="9"/>
      <c r="D142" s="7"/>
      <c r="E142" s="7"/>
      <c r="F142" s="10">
        <v>3674502</v>
      </c>
      <c r="G142" s="7"/>
    </row>
    <row r="143" spans="1:7" ht="26.25" thickBot="1" x14ac:dyDescent="0.3">
      <c r="A143" s="8" t="s">
        <v>256</v>
      </c>
      <c r="B143" s="22" t="s">
        <v>257</v>
      </c>
      <c r="C143" s="9"/>
      <c r="D143" s="7"/>
      <c r="E143" s="7"/>
      <c r="F143" s="10">
        <v>97000</v>
      </c>
      <c r="G143" s="7"/>
    </row>
    <row r="144" spans="1:7" ht="39" thickBot="1" x14ac:dyDescent="0.3">
      <c r="A144" s="8" t="s">
        <v>258</v>
      </c>
      <c r="B144" s="22" t="s">
        <v>259</v>
      </c>
      <c r="C144" s="9"/>
      <c r="D144" s="7"/>
      <c r="E144" s="7"/>
      <c r="F144" s="10">
        <v>0</v>
      </c>
      <c r="G144" s="7"/>
    </row>
    <row r="145" spans="1:7" ht="15.75" thickBot="1" x14ac:dyDescent="0.3">
      <c r="A145" s="8" t="s">
        <v>260</v>
      </c>
      <c r="B145" s="22" t="s">
        <v>261</v>
      </c>
      <c r="C145" s="9"/>
      <c r="D145" s="7"/>
      <c r="E145" s="7"/>
      <c r="F145" s="10">
        <v>1785971</v>
      </c>
      <c r="G145" s="7"/>
    </row>
    <row r="146" spans="1:7" ht="26.25" thickBot="1" x14ac:dyDescent="0.3">
      <c r="A146" s="8" t="s">
        <v>262</v>
      </c>
      <c r="B146" s="22" t="s">
        <v>263</v>
      </c>
      <c r="C146" s="9"/>
      <c r="D146" s="7"/>
      <c r="E146" s="7"/>
      <c r="F146" s="10">
        <v>133200</v>
      </c>
      <c r="G146" s="7"/>
    </row>
    <row r="147" spans="1:7" ht="15.75" thickBot="1" x14ac:dyDescent="0.3">
      <c r="A147" s="8" t="s">
        <v>264</v>
      </c>
      <c r="B147" s="22" t="s">
        <v>265</v>
      </c>
      <c r="C147" s="9"/>
      <c r="D147" s="7"/>
      <c r="E147" s="7"/>
      <c r="F147" s="10">
        <v>868600</v>
      </c>
      <c r="G147" s="7"/>
    </row>
    <row r="148" spans="1:7" ht="15.75" thickBot="1" x14ac:dyDescent="0.3">
      <c r="A148" s="8" t="s">
        <v>266</v>
      </c>
      <c r="B148" s="22" t="s">
        <v>267</v>
      </c>
      <c r="C148" s="9"/>
      <c r="D148" s="7"/>
      <c r="E148" s="7"/>
      <c r="F148" s="10">
        <v>17004199</v>
      </c>
      <c r="G148" s="7"/>
    </row>
    <row r="149" spans="1:7" ht="26.25" thickBot="1" x14ac:dyDescent="0.3">
      <c r="A149" s="8" t="s">
        <v>268</v>
      </c>
      <c r="B149" s="22" t="s">
        <v>269</v>
      </c>
      <c r="C149" s="9"/>
      <c r="D149" s="7"/>
      <c r="E149" s="7"/>
      <c r="F149" s="10">
        <v>89529218</v>
      </c>
      <c r="G149" s="7"/>
    </row>
    <row r="150" spans="1:7" ht="26.25" thickBot="1" x14ac:dyDescent="0.3">
      <c r="A150" s="8" t="s">
        <v>270</v>
      </c>
      <c r="B150" s="22" t="s">
        <v>271</v>
      </c>
      <c r="C150" s="9"/>
      <c r="D150" s="7"/>
      <c r="E150" s="7"/>
      <c r="F150" s="10">
        <v>89763786</v>
      </c>
      <c r="G150" s="10"/>
    </row>
    <row r="151" spans="1:7" ht="26.25" thickBot="1" x14ac:dyDescent="0.3">
      <c r="A151" s="8" t="s">
        <v>337</v>
      </c>
      <c r="B151" s="22" t="s">
        <v>338</v>
      </c>
      <c r="C151" s="9"/>
      <c r="D151" s="7"/>
      <c r="E151" s="7"/>
      <c r="F151" s="10">
        <v>20363958</v>
      </c>
      <c r="G151" s="10"/>
    </row>
    <row r="152" spans="1:7" ht="26.25" thickBot="1" x14ac:dyDescent="0.3">
      <c r="A152" s="8" t="s">
        <v>272</v>
      </c>
      <c r="B152" s="22" t="s">
        <v>273</v>
      </c>
      <c r="C152" s="9"/>
      <c r="D152" s="7"/>
      <c r="E152" s="7"/>
      <c r="F152" s="10">
        <v>3546806</v>
      </c>
      <c r="G152" s="7"/>
    </row>
    <row r="153" spans="1:7" ht="26.25" thickBot="1" x14ac:dyDescent="0.3">
      <c r="A153" s="8" t="s">
        <v>274</v>
      </c>
      <c r="B153" s="22" t="s">
        <v>275</v>
      </c>
      <c r="C153" s="9"/>
      <c r="D153" s="7"/>
      <c r="E153" s="7"/>
      <c r="F153" s="10">
        <v>2904026</v>
      </c>
      <c r="G153" s="7"/>
    </row>
    <row r="154" spans="1:7" ht="26.25" thickBot="1" x14ac:dyDescent="0.3">
      <c r="A154" s="8" t="s">
        <v>276</v>
      </c>
      <c r="B154" s="22" t="s">
        <v>277</v>
      </c>
      <c r="C154" s="9"/>
      <c r="D154" s="7"/>
      <c r="E154" s="7"/>
      <c r="F154" s="10">
        <v>30076436</v>
      </c>
      <c r="G154" s="7"/>
    </row>
    <row r="155" spans="1:7" ht="26.25" thickBot="1" x14ac:dyDescent="0.3">
      <c r="A155" s="8" t="s">
        <v>278</v>
      </c>
      <c r="B155" s="22" t="s">
        <v>279</v>
      </c>
      <c r="C155" s="9"/>
      <c r="D155" s="7"/>
      <c r="E155" s="7"/>
      <c r="F155" s="10">
        <v>22207434</v>
      </c>
      <c r="G155" s="7"/>
    </row>
    <row r="156" spans="1:7" ht="15.75" thickBot="1" x14ac:dyDescent="0.3">
      <c r="A156" s="8" t="s">
        <v>280</v>
      </c>
      <c r="B156" s="22" t="s">
        <v>281</v>
      </c>
      <c r="C156" s="9"/>
      <c r="D156" s="7"/>
      <c r="E156" s="7"/>
      <c r="F156" s="10">
        <v>17333548</v>
      </c>
      <c r="G156" s="7"/>
    </row>
    <row r="157" spans="1:7" ht="26.25" thickBot="1" x14ac:dyDescent="0.3">
      <c r="A157" s="8" t="s">
        <v>282</v>
      </c>
      <c r="B157" s="22" t="s">
        <v>283</v>
      </c>
      <c r="C157" s="9"/>
      <c r="D157" s="7"/>
      <c r="E157" s="7"/>
      <c r="F157" s="10">
        <v>390000</v>
      </c>
      <c r="G157" s="7"/>
    </row>
    <row r="158" spans="1:7" ht="15.75" thickBot="1" x14ac:dyDescent="0.3">
      <c r="A158" s="8" t="s">
        <v>284</v>
      </c>
      <c r="B158" s="22" t="s">
        <v>285</v>
      </c>
      <c r="C158" s="9"/>
      <c r="D158" s="7"/>
      <c r="E158" s="7"/>
      <c r="F158" s="10">
        <v>656974</v>
      </c>
      <c r="G158" s="7"/>
    </row>
    <row r="159" spans="1:7" ht="15.75" thickBot="1" x14ac:dyDescent="0.3">
      <c r="A159" s="8" t="s">
        <v>286</v>
      </c>
      <c r="B159" s="22" t="s">
        <v>287</v>
      </c>
      <c r="C159" s="9"/>
      <c r="D159" s="7"/>
      <c r="E159" s="7"/>
      <c r="F159" s="10">
        <v>28223124</v>
      </c>
      <c r="G159" s="7"/>
    </row>
    <row r="160" spans="1:7" ht="15.75" thickBot="1" x14ac:dyDescent="0.3">
      <c r="A160" s="8" t="s">
        <v>288</v>
      </c>
      <c r="B160" s="22" t="s">
        <v>289</v>
      </c>
      <c r="C160" s="9"/>
      <c r="D160" s="7"/>
      <c r="E160" s="7"/>
      <c r="F160" s="10">
        <v>1845793</v>
      </c>
      <c r="G160" s="7"/>
    </row>
    <row r="161" spans="1:7" ht="26.25" thickBot="1" x14ac:dyDescent="0.3">
      <c r="A161" s="8" t="s">
        <v>290</v>
      </c>
      <c r="B161" s="22" t="s">
        <v>291</v>
      </c>
      <c r="C161" s="9"/>
      <c r="D161" s="7"/>
      <c r="E161" s="7"/>
      <c r="F161" s="10">
        <v>141111</v>
      </c>
      <c r="G161" s="7"/>
    </row>
    <row r="162" spans="1:7" ht="15.75" thickBot="1" x14ac:dyDescent="0.3">
      <c r="A162" s="8" t="s">
        <v>292</v>
      </c>
      <c r="B162" s="22" t="s">
        <v>293</v>
      </c>
      <c r="C162" s="9"/>
      <c r="D162" s="7"/>
      <c r="E162" s="7"/>
      <c r="F162" s="10">
        <v>7898589</v>
      </c>
      <c r="G162" s="7"/>
    </row>
    <row r="163" spans="1:7" ht="26.25" thickBot="1" x14ac:dyDescent="0.3">
      <c r="A163" s="8" t="s">
        <v>294</v>
      </c>
      <c r="B163" s="22" t="s">
        <v>295</v>
      </c>
      <c r="C163" s="9"/>
      <c r="D163" s="7"/>
      <c r="E163" s="7"/>
      <c r="F163" s="10">
        <v>1302686</v>
      </c>
      <c r="G163" s="7"/>
    </row>
    <row r="164" spans="1:7" ht="15.75" thickBot="1" x14ac:dyDescent="0.3">
      <c r="A164" s="8" t="s">
        <v>296</v>
      </c>
      <c r="B164" s="22" t="s">
        <v>297</v>
      </c>
      <c r="C164" s="9"/>
      <c r="D164" s="7"/>
      <c r="E164" s="7"/>
      <c r="F164" s="10">
        <v>6319890</v>
      </c>
      <c r="G164" s="7"/>
    </row>
    <row r="165" spans="1:7" ht="15.75" thickBot="1" x14ac:dyDescent="0.3">
      <c r="A165" s="8" t="s">
        <v>298</v>
      </c>
      <c r="B165" s="22" t="s">
        <v>299</v>
      </c>
      <c r="C165" s="9"/>
      <c r="D165" s="7"/>
      <c r="E165" s="7"/>
      <c r="F165" s="10">
        <v>6941010</v>
      </c>
      <c r="G165" s="7"/>
    </row>
    <row r="166" spans="1:7" ht="26.25" thickBot="1" x14ac:dyDescent="0.3">
      <c r="A166" s="8" t="s">
        <v>300</v>
      </c>
      <c r="B166" s="22" t="s">
        <v>301</v>
      </c>
      <c r="C166" s="9"/>
      <c r="D166" s="7"/>
      <c r="E166" s="7"/>
      <c r="F166" s="10">
        <v>7089018</v>
      </c>
      <c r="G166" s="7"/>
    </row>
    <row r="167" spans="1:7" ht="15.75" thickBot="1" x14ac:dyDescent="0.3">
      <c r="A167" s="8" t="s">
        <v>302</v>
      </c>
      <c r="B167" s="22" t="s">
        <v>303</v>
      </c>
      <c r="C167" s="9"/>
      <c r="D167" s="7"/>
      <c r="E167" s="7"/>
      <c r="F167" s="10">
        <v>18763537</v>
      </c>
      <c r="G167" s="7"/>
    </row>
    <row r="168" spans="1:7" ht="39" thickBot="1" x14ac:dyDescent="0.3">
      <c r="A168" s="8" t="s">
        <v>304</v>
      </c>
      <c r="B168" s="22" t="s">
        <v>305</v>
      </c>
      <c r="C168" s="9"/>
      <c r="D168" s="7"/>
      <c r="E168" s="7"/>
      <c r="F168" s="10">
        <v>205849</v>
      </c>
      <c r="G168" s="7"/>
    </row>
    <row r="169" spans="1:7" ht="26.25" thickBot="1" x14ac:dyDescent="0.3">
      <c r="A169" s="8" t="s">
        <v>306</v>
      </c>
      <c r="B169" s="22" t="s">
        <v>307</v>
      </c>
      <c r="C169" s="9"/>
      <c r="D169" s="7"/>
      <c r="E169" s="7"/>
      <c r="F169" s="10">
        <v>446191</v>
      </c>
      <c r="G169" s="7"/>
    </row>
    <row r="170" spans="1:7" ht="15.75" thickBot="1" x14ac:dyDescent="0.3">
      <c r="A170" s="8" t="s">
        <v>308</v>
      </c>
      <c r="B170" s="22" t="s">
        <v>309</v>
      </c>
      <c r="C170" s="9"/>
      <c r="D170" s="7"/>
      <c r="E170" s="7"/>
      <c r="F170" s="10">
        <v>48585341</v>
      </c>
      <c r="G170" s="7"/>
    </row>
    <row r="171" spans="1:7" ht="15.75" thickBot="1" x14ac:dyDescent="0.3">
      <c r="A171" s="8" t="s">
        <v>310</v>
      </c>
      <c r="B171" s="22" t="s">
        <v>311</v>
      </c>
      <c r="C171" s="9"/>
      <c r="D171" s="7"/>
      <c r="E171" s="7"/>
      <c r="F171" s="10">
        <v>41506150</v>
      </c>
      <c r="G171" s="7"/>
    </row>
    <row r="172" spans="1:7" ht="26.25" thickBot="1" x14ac:dyDescent="0.3">
      <c r="A172" s="8" t="s">
        <v>312</v>
      </c>
      <c r="B172" s="22" t="s">
        <v>313</v>
      </c>
      <c r="C172" s="9"/>
      <c r="D172" s="7"/>
      <c r="E172" s="7"/>
      <c r="F172" s="10">
        <v>25491332</v>
      </c>
      <c r="G172" s="7"/>
    </row>
    <row r="173" spans="1:7" ht="15.75" thickBot="1" x14ac:dyDescent="0.3">
      <c r="A173" s="8" t="s">
        <v>314</v>
      </c>
      <c r="B173" s="22" t="s">
        <v>315</v>
      </c>
      <c r="C173" s="9"/>
      <c r="D173" s="7"/>
      <c r="E173" s="7"/>
      <c r="F173" s="10">
        <v>7566377</v>
      </c>
      <c r="G173" s="7"/>
    </row>
    <row r="174" spans="1:7" ht="15.75" thickBot="1" x14ac:dyDescent="0.3">
      <c r="A174" s="8" t="s">
        <v>316</v>
      </c>
      <c r="B174" s="22" t="s">
        <v>317</v>
      </c>
      <c r="C174" s="9"/>
      <c r="D174" s="7"/>
      <c r="E174" s="7"/>
      <c r="F174" s="10">
        <v>221717615</v>
      </c>
      <c r="G174" s="7"/>
    </row>
    <row r="175" spans="1:7" ht="15.75" thickBot="1" x14ac:dyDescent="0.3">
      <c r="A175" s="8" t="s">
        <v>318</v>
      </c>
      <c r="B175" s="22" t="s">
        <v>199</v>
      </c>
      <c r="C175" s="9"/>
      <c r="D175" s="7"/>
      <c r="E175" s="7"/>
      <c r="F175" s="10">
        <v>819911</v>
      </c>
      <c r="G175" s="7"/>
    </row>
    <row r="176" spans="1:7" ht="15.75" thickBot="1" x14ac:dyDescent="0.3">
      <c r="A176" s="8" t="s">
        <v>319</v>
      </c>
      <c r="B176" s="22" t="s">
        <v>320</v>
      </c>
      <c r="C176" s="9"/>
      <c r="D176" s="7"/>
      <c r="E176" s="7"/>
      <c r="F176" s="10">
        <v>10517880</v>
      </c>
      <c r="G176" s="7"/>
    </row>
    <row r="177" spans="1:7" ht="15.75" customHeight="1" thickBot="1" x14ac:dyDescent="0.3">
      <c r="A177" s="8" t="s">
        <v>321</v>
      </c>
      <c r="B177" s="22" t="s">
        <v>322</v>
      </c>
      <c r="C177" s="9"/>
      <c r="D177" s="7"/>
      <c r="E177" s="7"/>
      <c r="F177" s="10">
        <v>6538699</v>
      </c>
      <c r="G177" s="7"/>
    </row>
    <row r="178" spans="1:7" ht="15.75" thickBot="1" x14ac:dyDescent="0.3">
      <c r="A178" s="8" t="s">
        <v>323</v>
      </c>
      <c r="B178" s="22" t="s">
        <v>324</v>
      </c>
      <c r="C178" s="9"/>
      <c r="D178" s="7"/>
      <c r="E178" s="7"/>
      <c r="F178" s="10">
        <v>65352</v>
      </c>
      <c r="G178" s="7"/>
    </row>
    <row r="179" spans="1:7" ht="15.75" thickBot="1" x14ac:dyDescent="0.3">
      <c r="A179" s="8" t="s">
        <v>325</v>
      </c>
      <c r="B179" s="22" t="s">
        <v>326</v>
      </c>
      <c r="C179" s="9"/>
      <c r="D179" s="7"/>
      <c r="E179" s="7"/>
      <c r="F179" s="10">
        <v>0</v>
      </c>
      <c r="G179" s="7"/>
    </row>
    <row r="180" spans="1:7" ht="15.75" thickBot="1" x14ac:dyDescent="0.3">
      <c r="A180" s="26" t="s">
        <v>327</v>
      </c>
      <c r="B180" s="27"/>
      <c r="C180" s="17"/>
      <c r="D180" s="17"/>
      <c r="E180" s="17"/>
      <c r="F180" s="11">
        <f>SUM(F119:F179)</f>
        <v>2896205969</v>
      </c>
      <c r="G180" s="7" t="s">
        <v>328</v>
      </c>
    </row>
    <row r="181" spans="1:7" ht="15.75" thickBot="1" x14ac:dyDescent="0.3">
      <c r="A181" s="23" t="s">
        <v>329</v>
      </c>
      <c r="B181" s="19"/>
      <c r="C181" s="19"/>
      <c r="D181" s="19"/>
      <c r="E181" s="19"/>
      <c r="F181" s="24" t="s">
        <v>328</v>
      </c>
      <c r="G181" s="15">
        <f>G117-F117-F180</f>
        <v>314522665</v>
      </c>
    </row>
  </sheetData>
  <mergeCells count="20">
    <mergeCell ref="A118:B118"/>
    <mergeCell ref="A180:B180"/>
    <mergeCell ref="A85:B85"/>
    <mergeCell ref="A86:B86"/>
    <mergeCell ref="A92:B92"/>
    <mergeCell ref="A93:B93"/>
    <mergeCell ref="A94:B94"/>
    <mergeCell ref="A117:B117"/>
    <mergeCell ref="A31:B31"/>
    <mergeCell ref="A32:B32"/>
    <mergeCell ref="A56:B56"/>
    <mergeCell ref="A57:B57"/>
    <mergeCell ref="A58:B58"/>
    <mergeCell ref="A59:B59"/>
    <mergeCell ref="A2:G2"/>
    <mergeCell ref="A4:B4"/>
    <mergeCell ref="A6:B6"/>
    <mergeCell ref="A8:F8"/>
    <mergeCell ref="A12:B12"/>
    <mergeCell ref="A13:B13"/>
  </mergeCells>
  <pageMargins left="0.70866141732283472" right="0.70866141732283472" top="0.74803149606299213" bottom="0.74803149606299213" header="0.31496062992125984" footer="0.31496062992125984"/>
  <pageSetup scale="6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enero</vt:lpstr>
      <vt:lpstr>febrero</vt:lpstr>
      <vt:lpstr>marzo</vt:lpstr>
      <vt:lpstr>abril</vt:lpstr>
      <vt:lpstr>mayo</vt:lpstr>
      <vt:lpstr>junio</vt:lpstr>
      <vt:lpstr>julio</vt:lpstr>
      <vt:lpstr>enero!Área_de_impresión</vt:lpstr>
      <vt:lpstr>febrero!Área_de_impresión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Yoshiaki Shigeno</dc:creator>
  <cp:lastModifiedBy>Yoshiaki Shigeno</cp:lastModifiedBy>
  <dcterms:created xsi:type="dcterms:W3CDTF">2026-07-09T14:21:25Z</dcterms:created>
  <dcterms:modified xsi:type="dcterms:W3CDTF">2026-08-10T20:04:46Z</dcterms:modified>
</cp:coreProperties>
</file>